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valtera\Desktop\"/>
    </mc:Choice>
  </mc:AlternateContent>
  <xr:revisionPtr revIDLastSave="0" documentId="8_{ACF22310-330B-4CF0-A788-6E3687D6ABEC}" xr6:coauthVersionLast="36" xr6:coauthVersionMax="36" xr10:uidLastSave="{00000000-0000-0000-0000-000000000000}"/>
  <bookViews>
    <workbookView xWindow="32760" yWindow="32760" windowWidth="28800" windowHeight="12225" tabRatio="602"/>
  </bookViews>
  <sheets>
    <sheet name="tab. 1 Výnosy " sheetId="1" r:id="rId1"/>
    <sheet name="List3" sheetId="56" state="hidden" r:id="rId2"/>
    <sheet name="tab. 2 Náklady" sheetId="2" r:id="rId3"/>
    <sheet name="tab. 3 HV a Fondy" sheetId="22" r:id="rId4"/>
    <sheet name="tab. 4 čerpání přísp. dle §" sheetId="43" r:id="rId5"/>
    <sheet name="tab. 5 Finan. vypoř. 2020" sheetId="54" r:id="rId6"/>
    <sheet name="tab 5 a zpřesnění přímých NIV" sheetId="44" r:id="rId7"/>
    <sheet name="tab. 6 Tvorba a čerpání fondů" sheetId="46" r:id="rId8"/>
    <sheet name="tab. 7 stav fin fondů" sheetId="17" r:id="rId9"/>
    <sheet name="tab. 8 FI 2020" sheetId="40" r:id="rId10"/>
    <sheet name="tab. 9 Použití FI 2020" sheetId="41" r:id="rId11"/>
    <sheet name="Účelprostř." sheetId="5" state="hidden" r:id="rId12"/>
    <sheet name="ukazatel. - šk. jídelny" sheetId="4" state="hidden" r:id="rId13"/>
    <sheet name="ukaza. -školy" sheetId="3" state="hidden" r:id="rId14"/>
    <sheet name="ukaz. - šk. zařízení" sheetId="15" state="hidden" r:id="rId15"/>
    <sheet name="inv.fond-plán a skutečnost" sheetId="16" state="hidden" r:id="rId16"/>
    <sheet name="inv.fond-jmenovitě" sheetId="10" state="hidden" r:id="rId17"/>
    <sheet name="tab. 10 Zaměst a platy(mzdy)" sheetId="18" r:id="rId18"/>
    <sheet name="tab. 11 Pohledávky " sheetId="52" r:id="rId19"/>
    <sheet name="tab. 12 Invent.zpráva" sheetId="53" r:id="rId20"/>
    <sheet name="tab. 13 Souhrnná zpráva o kontr" sheetId="47" r:id="rId21"/>
    <sheet name="List1" sheetId="55" r:id="rId22"/>
    <sheet name="List2" sheetId="51" r:id="rId23"/>
  </sheets>
  <definedNames>
    <definedName name="_xlnm.Print_Area" localSheetId="5">'tab. 5 Finan. vypoř. 2020'!$A$1:$H$56</definedName>
    <definedName name="Z_3B7DE6FF_2333_4369_9962_05FBEF7DEDC5_.wvu.PrintArea" localSheetId="5" hidden="1">'tab. 5 Finan. vypoř. 2020'!$A$1:$H$56</definedName>
    <definedName name="Z_73687429_8776_4F54_B862_C0DA7F44B585_.wvu.PrintArea" localSheetId="5" hidden="1">'tab. 5 Finan. vypoř. 2020'!$A$1:$H$56</definedName>
  </definedNames>
  <calcPr calcId="191029"/>
</workbook>
</file>

<file path=xl/calcChain.xml><?xml version="1.0" encoding="utf-8"?>
<calcChain xmlns="http://schemas.openxmlformats.org/spreadsheetml/2006/main">
  <c r="D34" i="22" l="1"/>
  <c r="D33" i="22"/>
  <c r="H31" i="2"/>
  <c r="G31" i="2"/>
  <c r="J7" i="2"/>
  <c r="G7" i="2"/>
  <c r="F36" i="2"/>
  <c r="E36" i="2"/>
  <c r="F23" i="2"/>
  <c r="E23" i="2"/>
  <c r="G11" i="1"/>
  <c r="F11" i="1"/>
  <c r="E11" i="1"/>
  <c r="E27" i="1"/>
  <c r="D11" i="1"/>
  <c r="D27" i="1"/>
  <c r="D16" i="41"/>
  <c r="D31" i="41"/>
  <c r="C16" i="41"/>
  <c r="C31" i="41"/>
  <c r="G23" i="18"/>
  <c r="B29" i="43"/>
  <c r="H35" i="54"/>
  <c r="H34" i="54"/>
  <c r="G32" i="54"/>
  <c r="F32" i="54"/>
  <c r="E32" i="54"/>
  <c r="H32" i="54"/>
  <c r="H31" i="54"/>
  <c r="H30" i="54"/>
  <c r="H29" i="54"/>
  <c r="H28" i="54"/>
  <c r="H27" i="54"/>
  <c r="H26" i="54"/>
  <c r="H25" i="54"/>
  <c r="H24" i="54"/>
  <c r="H23" i="54"/>
  <c r="H22" i="54"/>
  <c r="H21" i="54"/>
  <c r="H20" i="54"/>
  <c r="H19" i="54"/>
  <c r="H18" i="54"/>
  <c r="H16" i="54"/>
  <c r="H15" i="54"/>
  <c r="H14" i="54"/>
  <c r="H13" i="54"/>
  <c r="G12" i="54"/>
  <c r="G10" i="54"/>
  <c r="G36" i="54"/>
  <c r="F12" i="54"/>
  <c r="E12" i="54"/>
  <c r="E10" i="54"/>
  <c r="E36" i="54"/>
  <c r="F10" i="54"/>
  <c r="F36" i="54"/>
  <c r="J22" i="46"/>
  <c r="E20" i="46"/>
  <c r="E12" i="46"/>
  <c r="D12" i="46"/>
  <c r="J11" i="46"/>
  <c r="J14" i="46"/>
  <c r="J15" i="46"/>
  <c r="D16" i="40"/>
  <c r="B13" i="22"/>
  <c r="D23" i="40"/>
  <c r="D25" i="40"/>
  <c r="C23" i="40"/>
  <c r="C25" i="40"/>
  <c r="C16" i="40"/>
  <c r="J20" i="46"/>
  <c r="J23" i="46"/>
  <c r="J42" i="2"/>
  <c r="I42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F14" i="17"/>
  <c r="E14" i="17"/>
  <c r="D14" i="17"/>
  <c r="C14" i="17"/>
  <c r="D20" i="46"/>
  <c r="D20" i="43"/>
  <c r="E20" i="43"/>
  <c r="C20" i="43"/>
  <c r="C36" i="22"/>
  <c r="H36" i="2"/>
  <c r="J36" i="2"/>
  <c r="G27" i="1"/>
  <c r="C13" i="44"/>
  <c r="B13" i="44"/>
  <c r="D12" i="44"/>
  <c r="D11" i="44"/>
  <c r="D10" i="44"/>
  <c r="E40" i="5"/>
  <c r="D40" i="5"/>
  <c r="C40" i="5"/>
  <c r="B40" i="5"/>
  <c r="F39" i="5"/>
  <c r="F38" i="5"/>
  <c r="F37" i="5"/>
  <c r="F36" i="5"/>
  <c r="F35" i="5"/>
  <c r="F34" i="5"/>
  <c r="F32" i="5"/>
  <c r="F29" i="5"/>
  <c r="F27" i="5"/>
  <c r="F24" i="5"/>
  <c r="F20" i="5"/>
  <c r="F16" i="5"/>
  <c r="F12" i="5"/>
  <c r="G34" i="5"/>
  <c r="G35" i="5"/>
  <c r="G36" i="5"/>
  <c r="G37" i="5"/>
  <c r="G38" i="5"/>
  <c r="G39" i="5"/>
  <c r="G32" i="5"/>
  <c r="G29" i="5"/>
  <c r="G27" i="5"/>
  <c r="G24" i="5"/>
  <c r="G20" i="5"/>
  <c r="G16" i="5"/>
  <c r="G12" i="5"/>
  <c r="F9" i="15"/>
  <c r="F10" i="15"/>
  <c r="F11" i="15"/>
  <c r="F12" i="15"/>
  <c r="F13" i="15"/>
  <c r="F14" i="15"/>
  <c r="F15" i="15"/>
  <c r="F16" i="15"/>
  <c r="F17" i="15"/>
  <c r="F18" i="15"/>
  <c r="F19" i="15"/>
  <c r="F20" i="15"/>
  <c r="F23" i="15"/>
  <c r="F24" i="15"/>
  <c r="F25" i="15"/>
  <c r="F26" i="15"/>
  <c r="F27" i="15"/>
  <c r="F28" i="15"/>
  <c r="F29" i="15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5" i="3"/>
  <c r="F26" i="3"/>
  <c r="F27" i="3"/>
  <c r="F28" i="3"/>
  <c r="F29" i="3"/>
  <c r="F30" i="3"/>
  <c r="F32" i="3"/>
  <c r="F33" i="3"/>
  <c r="F9" i="4"/>
  <c r="F10" i="4"/>
  <c r="F15" i="4"/>
  <c r="F18" i="4"/>
  <c r="F19" i="4"/>
  <c r="F20" i="4"/>
  <c r="F21" i="4"/>
  <c r="F22" i="4"/>
  <c r="F23" i="4"/>
  <c r="F26" i="4"/>
  <c r="F27" i="4"/>
  <c r="F28" i="4"/>
  <c r="F29" i="4"/>
  <c r="F30" i="4"/>
  <c r="F31" i="4"/>
  <c r="F32" i="4"/>
  <c r="E21" i="46"/>
  <c r="D21" i="46"/>
  <c r="D13" i="44"/>
  <c r="H36" i="54"/>
  <c r="H12" i="54"/>
  <c r="H10" i="54"/>
  <c r="J23" i="2"/>
  <c r="F27" i="1"/>
  <c r="H27" i="1"/>
  <c r="I27" i="1"/>
  <c r="H11" i="1"/>
  <c r="G36" i="2"/>
  <c r="I36" i="2"/>
  <c r="I7" i="2"/>
</calcChain>
</file>

<file path=xl/sharedStrings.xml><?xml version="1.0" encoding="utf-8"?>
<sst xmlns="http://schemas.openxmlformats.org/spreadsheetml/2006/main" count="785" uniqueCount="561">
  <si>
    <t>Výnosy z hlavní a doplňkové činnosti</t>
  </si>
  <si>
    <t>Název školy, škol.zařízení</t>
  </si>
  <si>
    <t>rok 2001</t>
  </si>
  <si>
    <t>rok 2002</t>
  </si>
  <si>
    <t xml:space="preserve">               z toho: produktivní práce žáků</t>
  </si>
  <si>
    <t xml:space="preserve">                            školné</t>
  </si>
  <si>
    <t xml:space="preserve">                            stravné</t>
  </si>
  <si>
    <t xml:space="preserve">                            poplatky za ubytování</t>
  </si>
  <si>
    <t>sk. 64</t>
  </si>
  <si>
    <t xml:space="preserve">              z toho: smluvní a ostatní pokuty a penále</t>
  </si>
  <si>
    <t>Náklady z hlavní a doplňkové činnosti</t>
  </si>
  <si>
    <t>v tis. Kč</t>
  </si>
  <si>
    <t xml:space="preserve">                  z toho: učebnice, učební texty a učební pomůcky</t>
  </si>
  <si>
    <t xml:space="preserve">                              potraviny</t>
  </si>
  <si>
    <t xml:space="preserve">                 z toho: voda   </t>
  </si>
  <si>
    <t xml:space="preserve">                              pára</t>
  </si>
  <si>
    <t xml:space="preserve">                              plyn</t>
  </si>
  <si>
    <t xml:space="preserve">                             elektrická energie</t>
  </si>
  <si>
    <t>spotřeba ost. neskl.dodávek a prodané zboží</t>
  </si>
  <si>
    <t>skup.51</t>
  </si>
  <si>
    <t>skup. 52</t>
  </si>
  <si>
    <t>skup. 53</t>
  </si>
  <si>
    <t>skup. 55</t>
  </si>
  <si>
    <t>x</t>
  </si>
  <si>
    <t>Pokud bude hospodářským výsledkem ztráta - zkomentujte příčiny a přijatá nápravná opatření.</t>
  </si>
  <si>
    <t xml:space="preserve">                                       Ukazatelé počtu žáků a nákladovosti</t>
  </si>
  <si>
    <t xml:space="preserve">                              ( Vyplňuje se pouze za školu  nebo škol. zařízení )</t>
  </si>
  <si>
    <t>číslo</t>
  </si>
  <si>
    <t>index</t>
  </si>
  <si>
    <t>řádku</t>
  </si>
  <si>
    <t>Ukazatel</t>
  </si>
  <si>
    <t xml:space="preserve"> 02/01</t>
  </si>
  <si>
    <t>Kapacita  schválená  MŠMT  (tzv. cílová kapacita)</t>
  </si>
  <si>
    <t>Počet žáků  denního studia</t>
  </si>
  <si>
    <t>Prům. přepočt. evid. počet pedagogických pracovníků</t>
  </si>
  <si>
    <t>Prům. přepočt. evid. počet nepedagogických pracovníků</t>
  </si>
  <si>
    <t xml:space="preserve">Průměrná mzda pedagogického pracovníka                                            </t>
  </si>
  <si>
    <t>Kč</t>
  </si>
  <si>
    <t xml:space="preserve">Průměrná mzda nepedagogického pracovníka                                      </t>
  </si>
  <si>
    <t xml:space="preserve">Výnosy z produktivní práce na žáka                                                                          </t>
  </si>
  <si>
    <t xml:space="preserve">  z toho:  Mzdové náklady na žáka                                                          </t>
  </si>
  <si>
    <t xml:space="preserve">               Odvody sociál. a zdrav. pojištění na žáka (vč. FKSP)</t>
  </si>
  <si>
    <t>Použitý příspěvek na provoz z rozpočtu kraje</t>
  </si>
  <si>
    <t xml:space="preserve">  z toho:  Mzdové náklady na žáka (včetně dopl. činnosti)</t>
  </si>
  <si>
    <t xml:space="preserve">               Skutečné ONIV na žáka (přímé i provozní)</t>
  </si>
  <si>
    <t xml:space="preserve">Výdaje na učebnice, učeb.texty a zákl.škol.potřeby  na žáka                                                                    </t>
  </si>
  <si>
    <t>Vysvětlivky:</t>
  </si>
  <si>
    <t>počet žáků určete jako vážený průměr: 2/3 * počet za obd. 1.-8. + 1/3 * počet za obd. 9.-12.</t>
  </si>
  <si>
    <t>kontrolní vazby:  (ř.11 = ř.12 + ř.13 + ř.14)</t>
  </si>
  <si>
    <t xml:space="preserve">                 (ř.17 = ř.18 + ř.19+ ř.20)</t>
  </si>
  <si>
    <t>Vypracoval:                                                  Telefon:</t>
  </si>
  <si>
    <t>Datum:</t>
  </si>
  <si>
    <t xml:space="preserve">Odpovídá: </t>
  </si>
  <si>
    <r>
      <t>sl.3=sl.2/sl.1</t>
    </r>
    <r>
      <rPr>
        <b/>
        <sz val="8"/>
        <rFont val="Arial CE"/>
        <family val="2"/>
        <charset val="238"/>
      </rPr>
      <t xml:space="preserve"> </t>
    </r>
  </si>
  <si>
    <r>
      <t xml:space="preserve">Počet žáků  studia při zaměstnání </t>
    </r>
    <r>
      <rPr>
        <b/>
        <sz val="9"/>
        <rFont val="Arial CE"/>
        <charset val="238"/>
      </rPr>
      <t/>
    </r>
  </si>
  <si>
    <r>
      <t xml:space="preserve">Počet žáků na  1 pedagog. pracovníka </t>
    </r>
    <r>
      <rPr>
        <b/>
        <vertAlign val="superscript"/>
        <sz val="9"/>
        <rFont val="Times New Roman"/>
        <family val="1"/>
        <charset val="238"/>
      </rPr>
      <t>1)</t>
    </r>
  </si>
  <si>
    <r>
      <t xml:space="preserve">Počet žáků na 1 nepedagog. pracovníka </t>
    </r>
    <r>
      <rPr>
        <b/>
        <vertAlign val="superscript"/>
        <sz val="9"/>
        <rFont val="Times New Roman"/>
        <family val="1"/>
        <charset val="238"/>
      </rPr>
      <t>1)</t>
    </r>
  </si>
  <si>
    <r>
      <t xml:space="preserve">Použitá dotace přímých výdajů ze SR  na žáka </t>
    </r>
    <r>
      <rPr>
        <b/>
        <vertAlign val="superscript"/>
        <sz val="9"/>
        <rFont val="Times New Roman"/>
        <family val="1"/>
        <charset val="238"/>
      </rPr>
      <t>1)</t>
    </r>
    <r>
      <rPr>
        <b/>
        <sz val="9"/>
        <rFont val="Times New Roman"/>
        <family val="1"/>
        <charset val="238"/>
      </rPr>
      <t xml:space="preserve"> </t>
    </r>
  </si>
  <si>
    <r>
      <t xml:space="preserve">              </t>
    </r>
    <r>
      <rPr>
        <sz val="9"/>
        <rFont val="Times New Roman"/>
        <family val="1"/>
        <charset val="238"/>
      </rPr>
      <t xml:space="preserve"> Použité přímé ONIV na žáka</t>
    </r>
  </si>
  <si>
    <r>
      <t xml:space="preserve">              </t>
    </r>
    <r>
      <rPr>
        <sz val="9"/>
        <rFont val="Times New Roman"/>
        <family val="1"/>
        <charset val="238"/>
      </rPr>
      <t xml:space="preserve"> Použité provozní ONIV na žáka</t>
    </r>
  </si>
  <si>
    <r>
      <t>Skutečné NIV na žáka</t>
    </r>
    <r>
      <rPr>
        <sz val="9"/>
        <rFont val="Times New Roman"/>
        <family val="1"/>
        <charset val="238"/>
      </rPr>
      <t xml:space="preserve">  </t>
    </r>
    <r>
      <rPr>
        <b/>
        <sz val="9"/>
        <rFont val="Times New Roman"/>
        <family val="1"/>
        <charset val="238"/>
      </rPr>
      <t>vč. MRZ</t>
    </r>
    <r>
      <rPr>
        <b/>
        <vertAlign val="superscript"/>
        <sz val="9"/>
        <rFont val="Times New Roman"/>
        <family val="1"/>
        <charset val="238"/>
      </rPr>
      <t>1)</t>
    </r>
    <r>
      <rPr>
        <b/>
        <sz val="9"/>
        <rFont val="Times New Roman"/>
        <family val="1"/>
        <charset val="238"/>
      </rPr>
      <t xml:space="preserve"> </t>
    </r>
    <r>
      <rPr>
        <b/>
        <vertAlign val="superscript"/>
        <sz val="9"/>
        <rFont val="Times New Roman"/>
        <family val="1"/>
        <charset val="238"/>
      </rPr>
      <t>2)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Arial CE"/>
        <charset val="238"/>
      </rPr>
      <t/>
    </r>
  </si>
  <si>
    <r>
      <t xml:space="preserve">Náklady na energii na žáka  </t>
    </r>
    <r>
      <rPr>
        <vertAlign val="superscript"/>
        <sz val="9"/>
        <rFont val="Times New Roman"/>
        <family val="1"/>
        <charset val="238"/>
      </rPr>
      <t xml:space="preserve">1)  </t>
    </r>
    <r>
      <rPr>
        <sz val="9"/>
        <rFont val="Times New Roman"/>
        <family val="1"/>
        <charset val="238"/>
      </rPr>
      <t xml:space="preserve">                                                                    </t>
    </r>
  </si>
  <si>
    <r>
      <t xml:space="preserve">Náklady na materiál na žáka  </t>
    </r>
    <r>
      <rPr>
        <vertAlign val="superscript"/>
        <sz val="9"/>
        <rFont val="Times New Roman"/>
        <family val="1"/>
        <charset val="238"/>
      </rPr>
      <t xml:space="preserve">1)  </t>
    </r>
    <r>
      <rPr>
        <sz val="9"/>
        <rFont val="Times New Roman"/>
        <family val="1"/>
        <charset val="238"/>
      </rPr>
      <t xml:space="preserve">                                                                   </t>
    </r>
  </si>
  <si>
    <r>
      <t xml:space="preserve">Náklady na telekomunikace na žáka  </t>
    </r>
    <r>
      <rPr>
        <vertAlign val="superscript"/>
        <sz val="9"/>
        <rFont val="Times New Roman"/>
        <family val="1"/>
        <charset val="238"/>
      </rPr>
      <t xml:space="preserve">1)  </t>
    </r>
  </si>
  <si>
    <r>
      <t xml:space="preserve">Náklady na telekomunikace na zaměstnance  </t>
    </r>
    <r>
      <rPr>
        <vertAlign val="superscript"/>
        <sz val="9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                                      </t>
    </r>
  </si>
  <si>
    <r>
      <t>1)</t>
    </r>
    <r>
      <rPr>
        <sz val="9"/>
        <rFont val="Times New Roman"/>
        <family val="1"/>
        <charset val="238"/>
      </rPr>
      <t xml:space="preserve">  při výpočtu použít:  ř.2 + 1/3  ř.3</t>
    </r>
  </si>
  <si>
    <r>
      <t xml:space="preserve">2) </t>
    </r>
    <r>
      <rPr>
        <sz val="9"/>
        <rFont val="Times New Roman"/>
        <family val="1"/>
        <charset val="238"/>
      </rPr>
      <t xml:space="preserve"> MRZ - mimorozpočtové zdroje včetně doplňkové činnosti</t>
    </r>
  </si>
  <si>
    <t xml:space="preserve">                                        (Vyplňuje se pouze za školní jídelny)</t>
  </si>
  <si>
    <t>Adresa školní jídelny:</t>
  </si>
  <si>
    <t xml:space="preserve"> Prům. počet ž. dle obědů odebraných žáky v roce 2002</t>
  </si>
  <si>
    <t xml:space="preserve"> Prům.počet  z. dle obědů odebraných zaměstnanci škol a zař. v r. 2002</t>
  </si>
  <si>
    <t>Prům. přepočtený evid. počet zaměstnanců ŠJ celkem</t>
  </si>
  <si>
    <t xml:space="preserve">     z toho - pracovníci v hlavní činnosti </t>
  </si>
  <si>
    <t xml:space="preserve">                - pracovníci v doplňkové činnosti</t>
  </si>
  <si>
    <t>Počet žáků na 1 zaměstnance hlavní činnosti</t>
  </si>
  <si>
    <t xml:space="preserve">Průměrná mzda zaměstnance ŠJ v hlavní činnosti                                         </t>
  </si>
  <si>
    <t>ř. 2 a 4 - údaje dle zahaj. výkazů: určete jako vážený průměr: 2/3 * počet za obd. 1.-8. + 1/3 * počet za obd. 9.-12</t>
  </si>
  <si>
    <t>pro stanovení údajů v ř. 13, 14, 15, 17, 22, 23 použijte průměrný počet stravov. žáků z ř. 3</t>
  </si>
  <si>
    <t xml:space="preserve">prům. počet strávníků (žáků, zaměstnanců) lze ideálně určit jako podíl: </t>
  </si>
  <si>
    <t xml:space="preserve"> celkový počet odebraných obědů/ počet dní v roce, po které se vařilo</t>
  </si>
  <si>
    <r>
      <t xml:space="preserve">Počet </t>
    </r>
    <r>
      <rPr>
        <b/>
        <sz val="9"/>
        <rFont val="Times New Roman"/>
        <family val="1"/>
        <charset val="238"/>
      </rPr>
      <t xml:space="preserve"> žáků</t>
    </r>
    <r>
      <rPr>
        <sz val="9"/>
        <rFont val="Times New Roman"/>
        <family val="1"/>
        <charset val="238"/>
      </rPr>
      <t xml:space="preserve">  stravujících se ve ŠJ (přihlášených)</t>
    </r>
  </si>
  <si>
    <r>
      <t xml:space="preserve">Počet </t>
    </r>
    <r>
      <rPr>
        <b/>
        <sz val="9"/>
        <rFont val="Times New Roman"/>
        <family val="1"/>
        <charset val="238"/>
      </rPr>
      <t>zaměstnanců</t>
    </r>
    <r>
      <rPr>
        <sz val="9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 xml:space="preserve">škol </t>
    </r>
    <r>
      <rPr>
        <sz val="9"/>
        <rFont val="Times New Roman"/>
        <family val="1"/>
        <charset val="238"/>
      </rPr>
      <t>(škol. zař.) stravujících se ve ŠJ (přihl.)</t>
    </r>
  </si>
  <si>
    <r>
      <t xml:space="preserve">Průměr. počet </t>
    </r>
    <r>
      <rPr>
        <b/>
        <sz val="9"/>
        <rFont val="Times New Roman"/>
        <family val="1"/>
        <charset val="238"/>
      </rPr>
      <t>cizích</t>
    </r>
    <r>
      <rPr>
        <sz val="9"/>
        <rFont val="Times New Roman"/>
        <family val="1"/>
        <charset val="238"/>
      </rPr>
      <t xml:space="preserve"> strávníků (v rámci </t>
    </r>
    <r>
      <rPr>
        <b/>
        <sz val="9"/>
        <rFont val="Times New Roman"/>
        <family val="1"/>
        <charset val="238"/>
      </rPr>
      <t>doplňkové činnosti</t>
    </r>
    <r>
      <rPr>
        <sz val="9"/>
        <rFont val="Times New Roman"/>
        <family val="1"/>
        <charset val="238"/>
      </rPr>
      <t>)</t>
    </r>
  </si>
  <si>
    <r>
      <t xml:space="preserve">              </t>
    </r>
    <r>
      <rPr>
        <sz val="9"/>
        <rFont val="Times New Roman"/>
        <family val="1"/>
        <charset val="238"/>
      </rPr>
      <t xml:space="preserve"> Použité provozní ONIV na žáka ( prům. z ř. 3)</t>
    </r>
  </si>
  <si>
    <r>
      <t>Skutečné NIV na žáka</t>
    </r>
    <r>
      <rPr>
        <sz val="9"/>
        <rFont val="Times New Roman"/>
        <family val="1"/>
        <charset val="238"/>
      </rPr>
      <t xml:space="preserve">  </t>
    </r>
    <r>
      <rPr>
        <b/>
        <sz val="9"/>
        <rFont val="Times New Roman"/>
        <family val="1"/>
        <charset val="238"/>
      </rPr>
      <t>vč. MRZ</t>
    </r>
    <r>
      <rPr>
        <b/>
        <vertAlign val="superscript"/>
        <sz val="9"/>
        <rFont val="Times New Roman"/>
        <family val="1"/>
        <charset val="238"/>
      </rPr>
      <t>1)</t>
    </r>
    <r>
      <rPr>
        <sz val="9"/>
        <rFont val="Arial CE"/>
        <charset val="238"/>
      </rPr>
      <t/>
    </r>
  </si>
  <si>
    <r>
      <t xml:space="preserve">1) </t>
    </r>
    <r>
      <rPr>
        <sz val="9"/>
        <rFont val="Times New Roman"/>
        <family val="1"/>
        <charset val="238"/>
      </rPr>
      <t xml:space="preserve"> MRZ - mimorozpočtové zdroje</t>
    </r>
  </si>
  <si>
    <t xml:space="preserve">                                                     Přehled o čerpání účelových prostředků</t>
  </si>
  <si>
    <t xml:space="preserve">                                                 poskytnutých škole a školskému zařízení - PO</t>
  </si>
  <si>
    <t>Vyčerpáno</t>
  </si>
  <si>
    <t xml:space="preserve">                    Přiděleno 2002</t>
  </si>
  <si>
    <t>Rozdíl</t>
  </si>
  <si>
    <t>Vývoj. ukazatel</t>
  </si>
  <si>
    <t>Účelové prostředky</t>
  </si>
  <si>
    <t>původně</t>
  </si>
  <si>
    <t>po změnách účelovosti</t>
  </si>
  <si>
    <t>2002*</t>
  </si>
  <si>
    <t>2002/2001</t>
  </si>
  <si>
    <t>5=4-3</t>
  </si>
  <si>
    <t>6=4/1</t>
  </si>
  <si>
    <t>integrace romské komunity</t>
  </si>
  <si>
    <t>(UZ 98138)</t>
  </si>
  <si>
    <t xml:space="preserve">na preventivní programy v  </t>
  </si>
  <si>
    <t>oblasti protidrogové politiky</t>
  </si>
  <si>
    <t>(UZ 33163)</t>
  </si>
  <si>
    <t>sociální prevence a prevence</t>
  </si>
  <si>
    <t>kriminality</t>
  </si>
  <si>
    <t>(UZ 33122)</t>
  </si>
  <si>
    <t>na soutěže a přehlídky</t>
  </si>
  <si>
    <t>(UZ 33166)</t>
  </si>
  <si>
    <t>realizace státní informační</t>
  </si>
  <si>
    <t>politiky ve vzdělávaní</t>
  </si>
  <si>
    <t>(UZ 33245)</t>
  </si>
  <si>
    <t xml:space="preserve"> </t>
  </si>
  <si>
    <t>DVVP</t>
  </si>
  <si>
    <t>(UZ 33149)</t>
  </si>
  <si>
    <t>jiné celkem</t>
  </si>
  <si>
    <t>v tom: uvést jmenovitě</t>
  </si>
  <si>
    <t>CELKEM</t>
  </si>
  <si>
    <t>* ve sloupci 4 uvádějte pouze skutečně vyčerpané účelové prostředky, tzn. že sloupec 4 bude maximálně roven údaji ve sloupci 3</t>
  </si>
  <si>
    <t>Vypracoval:</t>
  </si>
  <si>
    <t>Telefon:</t>
  </si>
  <si>
    <t>Odpovídá:</t>
  </si>
  <si>
    <t>tab.č.6</t>
  </si>
  <si>
    <t>Název školy, škol.zařízení:</t>
  </si>
  <si>
    <t>tab.č.7</t>
  </si>
  <si>
    <t>Název školy,škol.zařízení:</t>
  </si>
  <si>
    <t>tab.č.8</t>
  </si>
  <si>
    <t>celkem</t>
  </si>
  <si>
    <t>Poznámka:</t>
  </si>
  <si>
    <t>SKUTEČNÉ POUŽITÍ INVESTIČNÍHO FONDU V ROCE 2002</t>
  </si>
  <si>
    <t>tab.č.14</t>
  </si>
  <si>
    <t>Tabulka je zpracována jako vzor, doplňujte řádky dle potřeby</t>
  </si>
  <si>
    <t>Rok 2002</t>
  </si>
  <si>
    <t>Věcný obsah                                                    Jmenovitě vypsat</t>
  </si>
  <si>
    <t>Skutečnost k 31.12.02 celkem na akci</t>
  </si>
  <si>
    <t>Zdroje</t>
  </si>
  <si>
    <t>k 31.12.2001</t>
  </si>
  <si>
    <t>Investiční fond PO</t>
  </si>
  <si>
    <t>Dotace od zřizovatele</t>
  </si>
  <si>
    <t>Opravy a údržba nemovitého majetku NIV  celkem</t>
  </si>
  <si>
    <t>z toho: akce</t>
  </si>
  <si>
    <t>Rekonstrukce a modernizace - IV celkem</t>
  </si>
  <si>
    <t xml:space="preserve">z toho: akce </t>
  </si>
  <si>
    <t>Pořízení dlouhodobého majetku - SZNN celkem</t>
  </si>
  <si>
    <t>z toho: jmenovitě</t>
  </si>
  <si>
    <t>Ostatní použití /např. splátky úvěrů/</t>
  </si>
  <si>
    <t>Odvod zřizovateli</t>
  </si>
  <si>
    <t>Úhrn použití za organizaci</t>
  </si>
  <si>
    <t>Vypracoval:                         Telefon:</t>
  </si>
  <si>
    <t xml:space="preserve">           Odpovídá:</t>
  </si>
  <si>
    <t>Celkem</t>
  </si>
  <si>
    <t xml:space="preserve">                     ( Vyplňuje se za další součásti - domov mládeže, školní klub )</t>
  </si>
  <si>
    <t>tab.č.9</t>
  </si>
  <si>
    <t xml:space="preserve">Počet žáků  </t>
  </si>
  <si>
    <t xml:space="preserve">Počet žáků na  1 pedagog. pracovníka </t>
  </si>
  <si>
    <t xml:space="preserve">Počet žáků na 1 nepedagog. pracovníka </t>
  </si>
  <si>
    <t>kontrolní vazby:  (ř.9 = ř.10 + ř.11 + ř.12)</t>
  </si>
  <si>
    <t xml:space="preserve">                 (ř.15 = ř.16 + ř.17+ ř.18)</t>
  </si>
  <si>
    <r>
      <t>Skutečné NIV na žáka</t>
    </r>
    <r>
      <rPr>
        <sz val="9"/>
        <rFont val="Times New Roman"/>
        <family val="1"/>
        <charset val="238"/>
      </rPr>
      <t xml:space="preserve">  </t>
    </r>
    <r>
      <rPr>
        <b/>
        <sz val="9"/>
        <rFont val="Times New Roman"/>
        <family val="1"/>
        <charset val="238"/>
      </rPr>
      <t>vč. MRZ</t>
    </r>
    <r>
      <rPr>
        <b/>
        <vertAlign val="superscript"/>
        <sz val="9"/>
        <rFont val="Times New Roman"/>
        <family val="1"/>
        <charset val="238"/>
      </rPr>
      <t>1)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Arial CE"/>
        <charset val="238"/>
      </rPr>
      <t/>
    </r>
  </si>
  <si>
    <r>
      <t xml:space="preserve">1) </t>
    </r>
    <r>
      <rPr>
        <sz val="10"/>
        <rFont val="Times New Roman"/>
        <family val="1"/>
        <charset val="238"/>
      </rPr>
      <t xml:space="preserve"> MRZ - mimorozpočtové zdroje včetně doplňkové činnosti</t>
    </r>
  </si>
  <si>
    <t>POROVNÁNÍ PLÁNU A SKUTEČNÉHO ČERPÁNÍ INVESTIČNÍHO FONDU V ROCE 2002</t>
  </si>
  <si>
    <t>tab.č. 13</t>
  </si>
  <si>
    <t>Investiční fond /účet 916</t>
  </si>
  <si>
    <t>P.č.</t>
  </si>
  <si>
    <t>KAPITÁLOVÝ ROZPOČET</t>
  </si>
  <si>
    <t>Schválený návrh Radou 24.7.2002*</t>
  </si>
  <si>
    <t xml:space="preserve">Skutečnost k 31.12. 2002 </t>
  </si>
  <si>
    <t xml:space="preserve">Finanční krytí 2002 </t>
  </si>
  <si>
    <t>stav investičního fondu k 1.1.</t>
  </si>
  <si>
    <t>příděl z rezervního fondu organizace</t>
  </si>
  <si>
    <t>příděl z odpisů dlouhodobého majetku</t>
  </si>
  <si>
    <t xml:space="preserve">invest.dotace z rozpočtu zřizovatele (kraje) </t>
  </si>
  <si>
    <t>investiční dotace ze SR a SF **</t>
  </si>
  <si>
    <t>ostatní zdroje</t>
  </si>
  <si>
    <t>ZDROJE FONDU CELKEM</t>
  </si>
  <si>
    <t>opravy a údržba nemovitého majetku NIV</t>
  </si>
  <si>
    <t xml:space="preserve">rekonstrukce a modernizace, nástavby, vestavby- IV </t>
  </si>
  <si>
    <t>pořízení dlouhodobého majetku - SZNN</t>
  </si>
  <si>
    <t>ostatní použití (např. splátky inv.úvěrů)</t>
  </si>
  <si>
    <t>odvod do rozpočtu zřizovatele</t>
  </si>
  <si>
    <t>POUŽITÍ FONDU CELKEM</t>
  </si>
  <si>
    <t>Stav investičního fondu k 31.12. 2002 ***</t>
  </si>
  <si>
    <t>Vypracoval:                                 Telefon:</t>
  </si>
  <si>
    <t xml:space="preserve">         Datum:</t>
  </si>
  <si>
    <t>Pozn. Tabulka má přímou vazbu na plán investic organizace a rezervní fond</t>
  </si>
  <si>
    <t>Pro vyplnění výše uvedené tabulky je nutné postupovat dle §31 zákona č. 250/2000 Sb. a schváleného</t>
  </si>
  <si>
    <t xml:space="preserve">odpisového plánu </t>
  </si>
  <si>
    <t>*/ uvede se schválený návrh + další individuální akce schválené Radou Královéhradeckého kraje nebo Mgr. Vrbou</t>
  </si>
  <si>
    <t>**/ netýká se dotace ze SR ( MF, MŠMT) čerpaná na účtu spořitelny</t>
  </si>
  <si>
    <t>IV- investiční výdaje, NIV -neinvestiční výdaje, SZNN - stroje a zařízení nezahrnuté do nákladů staveb, nad 40 tis. Kč</t>
  </si>
  <si>
    <t>***/ stav investičního fondu  a finanční krytí bude navazovat na rozvahu k  31.12.2002</t>
  </si>
  <si>
    <t>Finanční fondy příspěvkových organizací</t>
  </si>
  <si>
    <t>Běžný účet</t>
  </si>
  <si>
    <t>Běžný účet FKSP</t>
  </si>
  <si>
    <t>Fond odměn</t>
  </si>
  <si>
    <t>FKSP</t>
  </si>
  <si>
    <t>Fond rezervní</t>
  </si>
  <si>
    <t>V případě nekrytí finančních fondů finančními prostředky uveďte důvod a navržené opatření k jeho odstranění.</t>
  </si>
  <si>
    <t xml:space="preserve">                          Telefon:</t>
  </si>
  <si>
    <t>počet</t>
  </si>
  <si>
    <t>platová</t>
  </si>
  <si>
    <t>pracovníků</t>
  </si>
  <si>
    <t>v Kč</t>
  </si>
  <si>
    <t>třída</t>
  </si>
  <si>
    <t>Učitelé</t>
  </si>
  <si>
    <t>Vychovatelé</t>
  </si>
  <si>
    <t>THP</t>
  </si>
  <si>
    <t>i</t>
  </si>
  <si>
    <t>Skutečnost</t>
  </si>
  <si>
    <t>REZERVNÍ FOND</t>
  </si>
  <si>
    <t>FOND ODMĚN</t>
  </si>
  <si>
    <t>Zpracoval:</t>
  </si>
  <si>
    <t>UKAZATEL</t>
  </si>
  <si>
    <t>Název součástí</t>
  </si>
  <si>
    <t>Paragr.</t>
  </si>
  <si>
    <t>Kategorie zaměstnanců</t>
  </si>
  <si>
    <t>Číslo řádku</t>
  </si>
  <si>
    <t>Průměrný</t>
  </si>
  <si>
    <t>- z hlavní činnosti</t>
  </si>
  <si>
    <t>- z doplňkové činnosti</t>
  </si>
  <si>
    <t>Ztráta z hospodaření celkem</t>
  </si>
  <si>
    <t>Krytí ztráty:</t>
  </si>
  <si>
    <t>- na vrub rezervního fondu</t>
  </si>
  <si>
    <t>Nerozděleno *)</t>
  </si>
  <si>
    <t>ostatní zdroje (dary)</t>
  </si>
  <si>
    <t xml:space="preserve">Pro vyplnění výše uvedené tabulky je nutné postupovat dle §31 zákona č. 250/2000 Sb. </t>
  </si>
  <si>
    <t xml:space="preserve">IV- investiční výdaje, NIV -neinvestiční výdaje, </t>
  </si>
  <si>
    <t>SZNN - stroje a zařízení nezahrnuté do nákladů staveb, nad 40 tis. Kč</t>
  </si>
  <si>
    <t>SR - státní rozpočet, SF - státní fond</t>
  </si>
  <si>
    <t>Věcný obsah                                                    jmenovitě vypsat</t>
  </si>
  <si>
    <t xml:space="preserve">Ostatní použití </t>
  </si>
  <si>
    <t>Odvod do rozpočtu zřizovatele</t>
  </si>
  <si>
    <t xml:space="preserve">Vypracoval, jméno, podpis:                         </t>
  </si>
  <si>
    <t>- nekryto</t>
  </si>
  <si>
    <t>Stav po přídělu (sl.1+ sl.2)</t>
  </si>
  <si>
    <t>Účelový
znak</t>
  </si>
  <si>
    <t>a</t>
  </si>
  <si>
    <t>b</t>
  </si>
  <si>
    <t>4 = 1 - 2 - 3</t>
  </si>
  <si>
    <t>Soutěže</t>
  </si>
  <si>
    <t>Ostatní - uveďte jednotlivé tituly účelových dotací:</t>
  </si>
  <si>
    <t>Kontroloval:</t>
  </si>
  <si>
    <t>Datum a podpis:</t>
  </si>
  <si>
    <t xml:space="preserve">Na některé složitější a finančně náročnější opravy, rekonstrukce a modernizace celé hrazené   </t>
  </si>
  <si>
    <t xml:space="preserve">Na tyto akce provedete vyúčtování, které bude obsahovat: </t>
  </si>
  <si>
    <t xml:space="preserve">stavební ohlášení, nebo stavební povolení s nabytím právní moci, jednotlivé faktury podepsané ředitelem </t>
  </si>
  <si>
    <t>Do tabulky se uvede pouze název a celkový součet za danou akci.</t>
  </si>
  <si>
    <t>tab. č. 3</t>
  </si>
  <si>
    <t>Organizace:</t>
  </si>
  <si>
    <t>ř.</t>
  </si>
  <si>
    <t>finanční krytí                                      sl.2</t>
  </si>
  <si>
    <t>Doklady budou založeny na škole u akce pro případnou kontrolu.</t>
  </si>
  <si>
    <t>Učitelé odborného výcviku</t>
  </si>
  <si>
    <t>Ostatní pedagogové</t>
  </si>
  <si>
    <t>Obchodně provozní pracovníci</t>
  </si>
  <si>
    <t>Ostatní pracovníci</t>
  </si>
  <si>
    <t>tab. č. 8</t>
  </si>
  <si>
    <t>tab. č. 9</t>
  </si>
  <si>
    <t>tab. č. 11</t>
  </si>
  <si>
    <t>roční plat</t>
  </si>
  <si>
    <t xml:space="preserve">Přímé náklady na vzdělávání </t>
  </si>
  <si>
    <t xml:space="preserve">a schváleného odpisového plánu. </t>
  </si>
  <si>
    <t>Je nutné vyplňovat oba sloupce  ( investiční fond a jeho finanční krytí)</t>
  </si>
  <si>
    <t>Finanční krytí uveďte dle skutečnosti (shodné s tabulkou č. 7).</t>
  </si>
  <si>
    <t>ostatní dotace</t>
  </si>
  <si>
    <t>14/c</t>
  </si>
  <si>
    <t>FRR - dotace kraje</t>
  </si>
  <si>
    <t>14/b</t>
  </si>
  <si>
    <t>z toho:                      skutečný IF ( bez dotací)</t>
  </si>
  <si>
    <t>14/a</t>
  </si>
  <si>
    <t>pořízení dlouhodobého majetku           SZNN</t>
  </si>
  <si>
    <t xml:space="preserve">rekonstrukce a modernizace                     IV </t>
  </si>
  <si>
    <t>opravy a údržba nemovitého majetku       NIV</t>
  </si>
  <si>
    <t>z toho: stroje jmenovitě</t>
  </si>
  <si>
    <t>z toho: akce jmenovitě</t>
  </si>
  <si>
    <t>Opravy a údržba nemovitého majetku  - NIV  celkem</t>
  </si>
  <si>
    <t>Fond odměn - účet 411</t>
  </si>
  <si>
    <t>investiční fond                        ( 416)     sl.1</t>
  </si>
  <si>
    <t>Provozní pracovníci</t>
  </si>
  <si>
    <t xml:space="preserve">                z toho: opravy a udržování</t>
  </si>
  <si>
    <t xml:space="preserve">                             nájemné</t>
  </si>
  <si>
    <t xml:space="preserve">                             telekomunikace</t>
  </si>
  <si>
    <t>Neinvestiční příspěvek bez transferů z Fondu rozvoje a reprodukce KHK</t>
  </si>
  <si>
    <t xml:space="preserve">z toho: </t>
  </si>
  <si>
    <t>mzdy (platy+OON) z příspěvku na provoz</t>
  </si>
  <si>
    <t>Odvody
+FKSP z příspěvku na provoz</t>
  </si>
  <si>
    <t xml:space="preserve">Doplňový ukazatel limit mzdových prostředků </t>
  </si>
  <si>
    <t>hrazených z příspěvku na provoz</t>
  </si>
  <si>
    <t>kolaudační souhlas, smlouvy o dílo (všechny platby musí být podloženy smlouvou)</t>
  </si>
  <si>
    <r>
      <t xml:space="preserve">                </t>
    </r>
    <r>
      <rPr>
        <sz val="9"/>
        <rFont val="Arial CE"/>
        <family val="2"/>
        <charset val="238"/>
      </rPr>
      <t>z toho: mzdové náklady z dotace zřizovatele</t>
    </r>
  </si>
  <si>
    <t>645, 646</t>
  </si>
  <si>
    <t>sk. 66</t>
  </si>
  <si>
    <t>Rezervní fond - účet 413</t>
  </si>
  <si>
    <t>tab. č. 7</t>
  </si>
  <si>
    <t>sk. 67</t>
  </si>
  <si>
    <t>sk. 60</t>
  </si>
  <si>
    <t>skup. 54</t>
  </si>
  <si>
    <t>IČ:</t>
  </si>
  <si>
    <t>Plán inventur byl včas zpracován a řádně schválen.</t>
  </si>
  <si>
    <t>Nebyly zjištěny odchylky od žádoucího stavu.</t>
  </si>
  <si>
    <t xml:space="preserve">pravidel pro jmenování členů inventarizačních komisí. Hlavní inventarizační komise </t>
  </si>
  <si>
    <t>Příspěvková organizace:</t>
  </si>
  <si>
    <t>příspěvek 
na provoz celkem</t>
  </si>
  <si>
    <t>tab. č. 6</t>
  </si>
  <si>
    <t xml:space="preserve"> Odvody na pojistné</t>
  </si>
  <si>
    <t xml:space="preserve"> Odvody na FKSP</t>
  </si>
  <si>
    <t xml:space="preserve"> ONIV</t>
  </si>
  <si>
    <t>Orientační ukazatele rozpočtu přímých NIV (ÚZ 33353)</t>
  </si>
  <si>
    <t>Finanční fondy organizace a jejich krytí</t>
  </si>
  <si>
    <t>Tvorba a čerpání rezervního fondu, fondu odměn a FKSP</t>
  </si>
  <si>
    <t>1</t>
  </si>
  <si>
    <t>2</t>
  </si>
  <si>
    <t>skup. 50</t>
  </si>
  <si>
    <t>506,507,508</t>
  </si>
  <si>
    <t xml:space="preserve">                             cestovné</t>
  </si>
  <si>
    <t>skup. 59</t>
  </si>
  <si>
    <t>skup. 56</t>
  </si>
  <si>
    <t xml:space="preserve"> A. Výsledek hospodaření</t>
  </si>
  <si>
    <t xml:space="preserve"> B. Krytí zhoršeného výsledku  hospodáření</t>
  </si>
  <si>
    <t xml:space="preserve"> C. Návrh rozdělení zlepšeného výsledku hospodaření</t>
  </si>
  <si>
    <t>*) Uveďte důvody nerozdělení VH - komentář</t>
  </si>
  <si>
    <t>Příděl ze zlepšeného  výsledku hosp.</t>
  </si>
  <si>
    <t>Výsledek hospodaření po zdanění</t>
  </si>
  <si>
    <t>Zaměstnanci a platy (mzdy) včetně ESF</t>
  </si>
  <si>
    <t xml:space="preserve">                             semináře, školení</t>
  </si>
  <si>
    <t xml:space="preserve">                             ochranné pracovní pomůcky</t>
  </si>
  <si>
    <t xml:space="preserve">                             příděl FKSP</t>
  </si>
  <si>
    <t>Číslo účtu</t>
  </si>
  <si>
    <t xml:space="preserve">sloupec 2 - vyplňuje se, pokud příjemce provedl vratku dotace, případně její části již v průběhu roku zpět na účet kraje a vratka nebyla zohledněna v úpravě rozpočtu, </t>
  </si>
  <si>
    <t xml:space="preserve">tab.č. 5 a </t>
  </si>
  <si>
    <t>tab. č. 10</t>
  </si>
  <si>
    <t>tab. č. 1</t>
  </si>
  <si>
    <t>tab. č. 2</t>
  </si>
  <si>
    <t>tab. č. 4</t>
  </si>
  <si>
    <t>5=3/1</t>
  </si>
  <si>
    <t>6=4/2</t>
  </si>
  <si>
    <t xml:space="preserve">                           výnosy z prodeje materiálu</t>
  </si>
  <si>
    <t xml:space="preserve">                           výnosy z prodeje dlouhodobého majetku</t>
  </si>
  <si>
    <t xml:space="preserve">                           čerpání fondů</t>
  </si>
  <si>
    <t>Výnosy z vlastních výkonů a zboží</t>
  </si>
  <si>
    <t>Výnosy z prodeje vlastních výrobků</t>
  </si>
  <si>
    <t>Výnosy z prodeje služeb</t>
  </si>
  <si>
    <t>Výnosy z pronájmu</t>
  </si>
  <si>
    <t>Výnosy z prodaného zboží</t>
  </si>
  <si>
    <t xml:space="preserve">Ostatní výnosy </t>
  </si>
  <si>
    <t>Finanční výnosy</t>
  </si>
  <si>
    <t>Výnosy z transferů</t>
  </si>
  <si>
    <t>Výnosy celkem   (č.ř. 1+10+15+16)</t>
  </si>
  <si>
    <t>Hlavní činnost</t>
  </si>
  <si>
    <t>Doplňková činnost</t>
  </si>
  <si>
    <t>Vývojový ukazatel</t>
  </si>
  <si>
    <t>Spotřeba materiálu</t>
  </si>
  <si>
    <t>Spotřebované nákupy</t>
  </si>
  <si>
    <t xml:space="preserve">Spotřeba energie </t>
  </si>
  <si>
    <t>Spotřeba jiných nesk. dodávek a prodané zboží</t>
  </si>
  <si>
    <t>Aktivace a změna stavu zásob</t>
  </si>
  <si>
    <t>Služby</t>
  </si>
  <si>
    <t>Osobní náklady</t>
  </si>
  <si>
    <t>Daně a poplatky</t>
  </si>
  <si>
    <t>Ostatní náklady</t>
  </si>
  <si>
    <t>Odpisy, rezervy a opravné položky</t>
  </si>
  <si>
    <t>Finanční náklady</t>
  </si>
  <si>
    <t>Daň z příjmů</t>
  </si>
  <si>
    <t>Náklady celkem  (č.ř. 1+12+17+23+24+25+28+29)</t>
  </si>
  <si>
    <t>Výsledek hospodaření  (výnosy - náklady)</t>
  </si>
  <si>
    <t xml:space="preserve">                             zákonné a jiné sociální pojištění</t>
  </si>
  <si>
    <t xml:space="preserve">                z toho: odpisy dlouhodobého majetku</t>
  </si>
  <si>
    <t xml:space="preserve">                           náklady z drobného dlouhodobého majetku</t>
  </si>
  <si>
    <t>Poskytnuto</t>
  </si>
  <si>
    <t>Použito</t>
  </si>
  <si>
    <t>Vratka dotace</t>
  </si>
  <si>
    <t>Příděl ze zlepšeného výsledku hospodaření</t>
  </si>
  <si>
    <t xml:space="preserve">Dary </t>
  </si>
  <si>
    <t>Nevyčerpané dotace dle § 28 odst. 3 (rozpočty EU, fin. mechanismy Evr. hosp. prostoru, Norska, Švýcarsko-české spolupráce)</t>
  </si>
  <si>
    <t>Úhrada ztráty za přechozí léta</t>
  </si>
  <si>
    <t xml:space="preserve">Časové překlenutí rozdílů mezi výnosy a náklady </t>
  </si>
  <si>
    <t>Úhrada případných sankcí uložených PO za porušení rozpočtové kázně</t>
  </si>
  <si>
    <t>Dary (účelové, neúčelové- použití v souladu s podmínkami použití RF)</t>
  </si>
  <si>
    <t>Úhrada provozních výdajů dle § 28 odst. 3 (rozpočty EU, fin. mechanismy Evr. hosp. prostoru, Norska, Švýcarsko-české spolupráce)</t>
  </si>
  <si>
    <t>Další rozvoj činosti PO</t>
  </si>
  <si>
    <t xml:space="preserve">Ze zlepšeného výsledku hospodaření </t>
  </si>
  <si>
    <t>Překročení prostředků na platy</t>
  </si>
  <si>
    <t>Odměny zaměstnancům</t>
  </si>
  <si>
    <t>Použití dle vnitřních směrnice</t>
  </si>
  <si>
    <t>Přírůstky</t>
  </si>
  <si>
    <t>Pracovníci-přepočtení</t>
  </si>
  <si>
    <t>Úbytky</t>
  </si>
  <si>
    <t>Roční plat</t>
  </si>
  <si>
    <t>Průměrná</t>
  </si>
  <si>
    <t>v tom:     a) platy</t>
  </si>
  <si>
    <t>Kontrolní orgán</t>
  </si>
  <si>
    <t>Předmět kontroly</t>
  </si>
  <si>
    <t xml:space="preserve">Kontrolované období </t>
  </si>
  <si>
    <t>Kontrolní zjištění, závěr</t>
  </si>
  <si>
    <t xml:space="preserve">                b) OON</t>
  </si>
  <si>
    <t xml:space="preserve">                c) ostatní (pojistné + FKSP +  ONIV)</t>
  </si>
  <si>
    <t>v Kč na dvě desetinná místa</t>
  </si>
  <si>
    <t>v  Kč na dvě desetinná místa</t>
  </si>
  <si>
    <t>tab. č. 12</t>
  </si>
  <si>
    <t>tab. č. 13</t>
  </si>
  <si>
    <t>Fond investic</t>
  </si>
  <si>
    <t xml:space="preserve"> Fond investic</t>
  </si>
  <si>
    <r>
      <t xml:space="preserve">z  fondu investic </t>
    </r>
    <r>
      <rPr>
        <b/>
        <sz val="10"/>
        <rFont val="Arial CE"/>
        <charset val="238"/>
      </rPr>
      <t>musí být zpracované investiční záměry.</t>
    </r>
  </si>
  <si>
    <t>VEDENÍ ÚČETNICTVÍ</t>
  </si>
  <si>
    <t>doplňte ANO/NE</t>
  </si>
  <si>
    <t>Organizace vede účetnictví ve zjednodušeném rozsahu, opravné položky netvoří, do tabulky se nebudou uvádět.</t>
  </si>
  <si>
    <t>Organizace vede účetnictví v plném rozsahu, opravné položky tvoří, jsou uvedeny v tabulce.</t>
  </si>
  <si>
    <t>ČLENĚNÍ POHLEDÁVEK PO LHŮTĚ SPLATNOSTI</t>
  </si>
  <si>
    <t>opravná položka v Kč</t>
  </si>
  <si>
    <t>Pohledávky do 30 dnů</t>
  </si>
  <si>
    <t>XXX</t>
  </si>
  <si>
    <t>Pohledávky od 30 dnů do 1 roku</t>
  </si>
  <si>
    <t>Pohledávky od 1 roku do 3 let</t>
  </si>
  <si>
    <t>Pohledávky od 3 let do 10 let</t>
  </si>
  <si>
    <t>Pohledávky starší 10 let</t>
  </si>
  <si>
    <t xml:space="preserve">Pohledávky po lhůtě splatnosti celkem </t>
  </si>
  <si>
    <t>Pohledávky v probíhajících soudních a exekuč. řízeních</t>
  </si>
  <si>
    <t>Vymožená částka  v již ukončených soudních a exekučních řízeních</t>
  </si>
  <si>
    <t xml:space="preserve">Zdroje fondu </t>
  </si>
  <si>
    <t xml:space="preserve">Použití fondu </t>
  </si>
  <si>
    <t>Použití fondu</t>
  </si>
  <si>
    <t>Poskytovatel:   Královéhradecký kraj, MŠMT</t>
  </si>
  <si>
    <t>č. akce (proj.)
EDS/ SMVS</t>
  </si>
  <si>
    <t>číslo jednací</t>
  </si>
  <si>
    <t>Vráceno v průběhu roku 
na účet poskytovatele</t>
  </si>
  <si>
    <t>Předepsaná výše vratky dotace a návratné fin. výpomoci při finančním vypořádání</t>
  </si>
  <si>
    <t>c</t>
  </si>
  <si>
    <t>d</t>
  </si>
  <si>
    <t>A.1. Dotace celkem</t>
  </si>
  <si>
    <t>v tom:  jednotlivé tituly</t>
  </si>
  <si>
    <t>sloupce "b" a "d" tab. 1.A v případě dotací poskytnutých odborem školství nevyplňujte</t>
  </si>
  <si>
    <t>tabulka č. 5 (příloha č. 1A finanč. vypořádání PO)</t>
  </si>
  <si>
    <t>spolufinancované z rozpočtu Evropské unie a z prostředků finančních mechanizmů</t>
  </si>
  <si>
    <t>33038</t>
  </si>
  <si>
    <t>Dotace pro soukromé školy</t>
  </si>
  <si>
    <t>33155</t>
  </si>
  <si>
    <t>33160</t>
  </si>
  <si>
    <t>33163</t>
  </si>
  <si>
    <t>33166</t>
  </si>
  <si>
    <t xml:space="preserve">ostatní použití </t>
  </si>
  <si>
    <r>
      <rPr>
        <b/>
        <sz val="10"/>
        <rFont val="Times New Roman"/>
        <family val="1"/>
        <charset val="238"/>
      </rPr>
      <t>Část A</t>
    </r>
    <r>
      <rPr>
        <sz val="10"/>
        <rFont val="Times New Roman"/>
        <family val="1"/>
        <charset val="238"/>
      </rPr>
      <t>. Finanční vypořádání dotací a návratných fin. výpomocí s výjimkou dotací na programové financování, na projekty výzkumu, vývoje a inovací a na projekty</t>
    </r>
  </si>
  <si>
    <t>v tom: jednotlivé dotační tituly</t>
  </si>
  <si>
    <t>33122</t>
  </si>
  <si>
    <r>
      <t>A.2.</t>
    </r>
    <r>
      <rPr>
        <b/>
        <sz val="10"/>
        <color indexed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Návratné finanční výpomoci celkem</t>
    </r>
  </si>
  <si>
    <t>Rok 2019</t>
  </si>
  <si>
    <t xml:space="preserve">              Rok 2019</t>
  </si>
  <si>
    <t>Jako podklad použijte výkaz P 1-04 za období 1-12 sumarizovaný za organizaci celkem</t>
  </si>
  <si>
    <t>Vzdělávací programy paměťových institucí do škol</t>
  </si>
  <si>
    <t>Podpora vzdělávání cizinců ve školách</t>
  </si>
  <si>
    <t>Podpora sociálně znevýhodněných romských žáků středních škol, konzervatoří a studentů vyšších odborných škol</t>
  </si>
  <si>
    <t>A.3. Dotace a návratné finanční výpomoci celkem (A.1.+ A.2.)</t>
  </si>
  <si>
    <t>Jiné zdroje                         (přísp. od zřizov., dotace ze SR, SF)</t>
  </si>
  <si>
    <t xml:space="preserve">invest. příspěvek z rozpočtu zřizovatele (kraje) </t>
  </si>
  <si>
    <t xml:space="preserve">investiční dotace ze SR, SF </t>
  </si>
  <si>
    <t>rekapitulaci jednotlivých plateb na danou akci, zápis o předání a převzetí díla,</t>
  </si>
  <si>
    <t>Základní příděl na vrub nákladů</t>
  </si>
  <si>
    <t>skutečnost</t>
  </si>
  <si>
    <t>Posílení zdrojů fondu investic se souhlasem zřizovatele k převodu do  fondu investic</t>
  </si>
  <si>
    <t>Rok 2020</t>
  </si>
  <si>
    <t xml:space="preserve">                        Rok 2019</t>
  </si>
  <si>
    <t xml:space="preserve">               Rok 2020</t>
  </si>
  <si>
    <t xml:space="preserve">         Rok 2020</t>
  </si>
  <si>
    <t>Přehled výsledku hospodaření a návrh na rozdělení do fondů příspěvkových organizací za rok 2020</t>
  </si>
  <si>
    <t>Stav k 31.12.2020</t>
  </si>
  <si>
    <t>Čerpání příspěvku na provoz dle jednotlivých součástí v roce 2020 (paragr. rozp. skladby)</t>
  </si>
  <si>
    <t>Finanční vypořádání dotací a návratných fin. výpomocí poskytnutých příjemcům přímo ze státního rozpočtu nebo státních fin. aktiv v roce 2020</t>
  </si>
  <si>
    <t>Stav k 1.1.2020</t>
  </si>
  <si>
    <t>Stav k 31.12. 2020</t>
  </si>
  <si>
    <t>Finanční krytí k 31.12.2020</t>
  </si>
  <si>
    <t>Stav k 1. 1. 2020</t>
  </si>
  <si>
    <t xml:space="preserve">Stav k 31.12.2020    </t>
  </si>
  <si>
    <t>TVORBA A ČERPÁNÍ  FONDU INVESTIC V ROCE  2020</t>
  </si>
  <si>
    <t>stav fondu investic k 1.1.2020          PZ</t>
  </si>
  <si>
    <t>stav fondu investic k 31.12.2020     KZ</t>
  </si>
  <si>
    <t>SKUTEČNÉ POUŽITÍ  FONDU INVESTIC  V ROCE 2020</t>
  </si>
  <si>
    <t>Skutečnost 
k 31.12.2020 celkem na akci</t>
  </si>
  <si>
    <t>Použití fondu celkem za rok 2020</t>
  </si>
  <si>
    <t>"Pracovníci přepočtění- přírůstky a úbytky" - stav pracovníků k 31.3.2020 a k 31.12.2020</t>
  </si>
  <si>
    <t xml:space="preserve">  Stav pohledávek po lhůtě splatnosti k 31.12.2020</t>
  </si>
  <si>
    <t>INVENTARIZAČNÍ ZPRÁVA ZA ROK 2020</t>
  </si>
  <si>
    <t>Souhrnná zpráva o kontrolách provedených v organizaci v roce 2020</t>
  </si>
  <si>
    <t>Doplňující údaje o použití finančních prostředků na přímé výdaje v roce 2020</t>
  </si>
  <si>
    <t>k 31. 12.2020</t>
  </si>
  <si>
    <t>k 31. 12. 2020</t>
  </si>
  <si>
    <t>Skutečně čerpáno
k 31. 12. 2020</t>
  </si>
  <si>
    <t>Skutečně použito
k 31. 12. 2020</t>
  </si>
  <si>
    <t>sloupec 1 - uvádí se výše dotace převedené poskytovatelem na účet příjemce do 31.12.2020, snížené o vratky promítlé v úpravě rozpočtu</t>
  </si>
  <si>
    <t>pokud jste část prostředků vrátili již v roce 2020 na základě pokynu OŠ KÚ (nečerpání prostředků RP, úpravy přímých NIV), tato částka byla zapracována do snížení ukazatele „skutečně čerpáno“</t>
  </si>
  <si>
    <t>sloupec 3 - uvádí se  výše skutečně použitých prostředků z poskytnuté dotace k 31.12.2020</t>
  </si>
  <si>
    <t>Hodnocení žáků a škol podle výsledků v soutěžích ve školním roce 2018/2019 – Excelence středních škol 2019</t>
  </si>
  <si>
    <t>Vybavení školských poradenských zařízení diagnostickými nástroji v roce 2020</t>
  </si>
  <si>
    <t>Podpora výuky plavání v základních školách v r. 2020</t>
  </si>
  <si>
    <t>Podpora financování přímé pedagogické činnosti učitelů do nároku Phmax v mateřských, základních, středních školách a konzervatořích", Modul A a Modul B, Modul C</t>
  </si>
  <si>
    <t>Mimořádné odměny zaměstnanců dětských domovů a dětských domovů se školou za práci po dobu nouzového stavu vyhlášeného v souvislosti s onemocněním covid-19</t>
  </si>
  <si>
    <t>programy Primární prevence rizikového chování na rok 2020 (sociální prevence a prevence kriminality)</t>
  </si>
  <si>
    <t>programy Primární prevence rizikového chování na rok 2020 (protidrogová politika)</t>
  </si>
  <si>
    <t>Výsledek hospodaření z HČ po zdanění</t>
  </si>
  <si>
    <t>- z provozního příspěvku</t>
  </si>
  <si>
    <t>- z vlastních prostředků</t>
  </si>
  <si>
    <t>Sestavil: Ivana Vondřejcová</t>
  </si>
  <si>
    <t>Mgr. Lenka Hubáčková</t>
  </si>
  <si>
    <t>Datum a podpis: 07.01.2021</t>
  </si>
  <si>
    <t>E-mail: IvanaVondrejcova@gympldka.cz</t>
  </si>
  <si>
    <t>Tel.: 494 623 071</t>
  </si>
  <si>
    <t>Organizace: Gymnázium, Dobruška, Pulická 779</t>
  </si>
  <si>
    <t>Příspěvková organizace: Gymnázium, Dobruška, Pulická 779</t>
  </si>
  <si>
    <t xml:space="preserve">Vypracoval: Ivana Vondřejcová                                          </t>
  </si>
  <si>
    <t>Telefon: 494 623 071</t>
  </si>
  <si>
    <t>Gymnázium, Dobruška, Pulická 779</t>
  </si>
  <si>
    <t xml:space="preserve">Vypracoval: </t>
  </si>
  <si>
    <t>Ivana Vondřejcová</t>
  </si>
  <si>
    <t xml:space="preserve">Vypracoval, jméno, podpis: Ivna Vondřejcová                                              </t>
  </si>
  <si>
    <t>Schválil: Mgr. Lenka Hubáčková</t>
  </si>
  <si>
    <t xml:space="preserve">                Datum: 13.01.2021</t>
  </si>
  <si>
    <t xml:space="preserve">               Datum: 13.01.2021</t>
  </si>
  <si>
    <t>z toho: Spoluúčast - Úpravy sportovního hřiště</t>
  </si>
  <si>
    <t>Vypracoval:                                    Telefon: 494 623 071                                         Datum: 13.01.2021                      Odpovídá:</t>
  </si>
  <si>
    <t>Název organizace: Gymnázium, Dobruška, Pulická 779</t>
  </si>
  <si>
    <t>Zpracoval: Ivana Vondřejcová</t>
  </si>
  <si>
    <t>Datum: 13.01.2021</t>
  </si>
  <si>
    <t>Odpovídá: Mgr. Lenka Hubáčková</t>
  </si>
  <si>
    <t>Krajský úřad Královéhradeckého kraje, odbor školství</t>
  </si>
  <si>
    <t>Kontrola dle ustanovení zákona č. 320/2001 Sb., finanční kontrola ve veřejné správě, ve znění pozdějších předpisů (dále jen zákon) a dále dle ustanovení § 12 zákona č. 255/2012 Sb., o kontrole (kontrolní řád).</t>
  </si>
  <si>
    <t>od 1. ledna 2019 do data kontroly</t>
  </si>
  <si>
    <t>V organizaci byl zjištěn nedostatek v evidenci stravovacích čipů.</t>
  </si>
  <si>
    <t>Konstrukce výše příspěvku na provoz organizace z rozpočtu kraje pro rok 2021, meziroční návaznost výše návrhu pro r. 2021 na výši příspěvku v roce 2020. Požadavky organizace na odpisy, popř. na posílení neinvestičních příspěvku na provoz a nad rámec mandatorních výdajů pro r. 2021. Pravidla hospodaření organizace i její vztah ke zřizovateli vymezující zákon č. 250/2000 Sb., a zákon č. 561/2004 Sb., ve znění pozdějších předpisů.</t>
  </si>
  <si>
    <t>2016 - 2020</t>
  </si>
  <si>
    <t xml:space="preserve">Kontrola podkladů oranizace, průběžně doplňovala rozpočtové práce. Z pohledu předmětu kontroly nebyl porušen zál. 250/2000 Sb., v platném znění. </t>
  </si>
  <si>
    <t>608 847 62</t>
  </si>
  <si>
    <t>Eva Čečetková</t>
  </si>
  <si>
    <t>Vypracoval:               Telefon: 494 623 071                     Datum: 18.01.2021                       Odpovídá:</t>
  </si>
  <si>
    <t>Vypracoval: Ivana Vondřejcová              Telefon: 494 623 071                    Datum: 02.02.2021                 Odpovídá: Mgr. Lenka Hubáčková</t>
  </si>
  <si>
    <t>Vypracoval: Ivana Vondřejcová               Telefon: 494 623 071               Datum: 02.02.2021         Odpovídá: Mgr. Lenka Hubáčková</t>
  </si>
  <si>
    <t>Datum: 02.02.2021</t>
  </si>
  <si>
    <t>Vypracoval: Ivana Vondřejcová</t>
  </si>
  <si>
    <t xml:space="preserve">Vypracoval: Ivana Vondřejcová        </t>
  </si>
  <si>
    <t>Gymnázium</t>
  </si>
  <si>
    <t>ANO</t>
  </si>
  <si>
    <t>NE</t>
  </si>
  <si>
    <r>
      <t>1.</t>
    </r>
    <r>
      <rPr>
        <b/>
        <sz val="7"/>
        <rFont val="Times New Roman"/>
        <family val="1"/>
        <charset val="238"/>
      </rPr>
      <t xml:space="preserve">       </t>
    </r>
    <r>
      <rPr>
        <b/>
        <sz val="11"/>
        <rFont val="Times New Roman"/>
        <family val="1"/>
        <charset val="238"/>
      </rPr>
      <t>Podstatné skutečnosti o provedených inventurách</t>
    </r>
  </si>
  <si>
    <r>
      <t>2.</t>
    </r>
    <r>
      <rPr>
        <b/>
        <sz val="7"/>
        <rFont val="Times New Roman"/>
        <family val="1"/>
        <charset val="238"/>
      </rPr>
      <t xml:space="preserve">       </t>
    </r>
    <r>
      <rPr>
        <b/>
        <sz val="11"/>
        <rFont val="Times New Roman"/>
        <family val="1"/>
        <charset val="238"/>
      </rPr>
      <t>Seznam všech inventurních soupisů</t>
    </r>
    <r>
      <rPr>
        <sz val="11"/>
        <rFont val="Times New Roman"/>
        <family val="1"/>
        <charset val="238"/>
      </rPr>
      <t xml:space="preserve"> (u analytických účtů bude doplněn stav syntetického účtu)</t>
    </r>
  </si>
  <si>
    <r>
      <rPr>
        <b/>
        <i/>
        <u/>
        <sz val="11"/>
        <rFont val="Times New Roman"/>
        <family val="1"/>
        <charset val="238"/>
      </rPr>
      <t>1.1</t>
    </r>
    <r>
      <rPr>
        <b/>
        <i/>
        <u/>
        <sz val="7"/>
        <rFont val="Times New Roman"/>
        <family val="1"/>
        <charset val="238"/>
      </rPr>
      <t xml:space="preserve">   </t>
    </r>
    <r>
      <rPr>
        <b/>
        <i/>
        <u/>
        <sz val="11"/>
        <rFont val="Times New Roman"/>
        <family val="1"/>
        <charset val="238"/>
      </rPr>
      <t>Plán inventur</t>
    </r>
  </si>
  <si>
    <t>Na základě "Plánu inventarizace za rok 2020", ze dne 23. října 2020, proběhla v naší organizace</t>
  </si>
  <si>
    <t>řádná inventarizace majetku a závazků k 31.12.2020.</t>
  </si>
  <si>
    <t xml:space="preserve">Byla zřízena  hlavní inventarizační komise a 2 dílčích inventarizačních komisí podle </t>
  </si>
  <si>
    <t>řídila a kontrolovala činnosti dílčích inventarizačních komisí a sestavila tuto inventaričační zprávu.</t>
  </si>
  <si>
    <t>Předseda hlavní invetarizační komise: Mgr. Vendulka Fadrhoncová</t>
  </si>
  <si>
    <t>Členové hlavní inventarizační komise: Mgr. Lenka Hubáčková, Eva Čečetková</t>
  </si>
  <si>
    <r>
      <t>1.2</t>
    </r>
    <r>
      <rPr>
        <b/>
        <i/>
        <u/>
        <sz val="7"/>
        <rFont val="Times New Roman"/>
        <family val="1"/>
        <charset val="238"/>
      </rPr>
      <t xml:space="preserve">   </t>
    </r>
    <r>
      <rPr>
        <b/>
        <i/>
        <u/>
        <sz val="11"/>
        <rFont val="Times New Roman"/>
        <family val="1"/>
        <charset val="238"/>
      </rPr>
      <t>Inventarizační komise</t>
    </r>
  </si>
  <si>
    <r>
      <t>1.3</t>
    </r>
    <r>
      <rPr>
        <b/>
        <i/>
        <u/>
        <sz val="7"/>
        <rFont val="Times New Roman"/>
        <family val="1"/>
        <charset val="238"/>
      </rPr>
      <t xml:space="preserve">   </t>
    </r>
    <r>
      <rPr>
        <b/>
        <i/>
        <u/>
        <sz val="11"/>
        <rFont val="Times New Roman"/>
        <family val="1"/>
        <charset val="238"/>
      </rPr>
      <t>Proškolení</t>
    </r>
  </si>
  <si>
    <t xml:space="preserve">Proškolení proběhlo dne 4.11.2020  (ONLINE) a je doloženo záznamem (co bylo předmětem školení) </t>
  </si>
  <si>
    <t>včetně prezenční listiny.</t>
  </si>
  <si>
    <t>Proškolení provedla Mgr. Vendulka Fadrhoncová, předseda HIK.</t>
  </si>
  <si>
    <r>
      <t>1.4</t>
    </r>
    <r>
      <rPr>
        <b/>
        <i/>
        <u/>
        <sz val="7"/>
        <rFont val="Times New Roman"/>
        <family val="1"/>
        <charset val="238"/>
      </rPr>
      <t xml:space="preserve">   </t>
    </r>
    <r>
      <rPr>
        <b/>
        <i/>
        <u/>
        <sz val="11"/>
        <rFont val="Times New Roman"/>
        <family val="1"/>
        <charset val="238"/>
      </rPr>
      <t>Podmínky pro zjišťování skutečného stavu, zajištění součinnosti zaměstnanců</t>
    </r>
  </si>
  <si>
    <r>
      <t>1.5</t>
    </r>
    <r>
      <rPr>
        <b/>
        <i/>
        <u/>
        <sz val="7"/>
        <rFont val="Times New Roman"/>
        <family val="1"/>
        <charset val="238"/>
      </rPr>
      <t xml:space="preserve">   </t>
    </r>
    <r>
      <rPr>
        <b/>
        <i/>
        <u/>
        <sz val="11"/>
        <rFont val="Times New Roman"/>
        <family val="1"/>
        <charset val="238"/>
      </rPr>
      <t>Odsouhlasení pohledávek a závazků</t>
    </r>
  </si>
  <si>
    <t>Odsouhlasení pohledávk a závazků bylo provedeno dle hlavní účetní knihy.</t>
  </si>
  <si>
    <t>Seznam inventarizačních soupisů tvoří samostatnou přílohu (Příloha č. 6) tohoto dokumentu.</t>
  </si>
  <si>
    <t>3.</t>
  </si>
  <si>
    <t>Informace o inventarizačních rozdílech</t>
  </si>
  <si>
    <t>Nebyly shledány žádné nedostatky. Inentární stav souhlasí s účetním stavem.</t>
  </si>
  <si>
    <t>Datum zpracování: 02.02.2021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</si>
</sst>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č_-;\-* #,##0.00\ _K_č_-;_-* &quot;-&quot;??\ _K_č_-;_-@_-"/>
  </numFmts>
  <fonts count="65" x14ac:knownFonts="1"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i/>
      <sz val="9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sz val="8"/>
      <name val="Arial CE"/>
      <family val="2"/>
      <charset val="238"/>
    </font>
    <font>
      <sz val="9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name val="Arial CE"/>
      <charset val="238"/>
    </font>
    <font>
      <b/>
      <i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8"/>
      <name val="Arial CE"/>
      <charset val="238"/>
    </font>
    <font>
      <b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sz val="8"/>
      <name val="Arial"/>
      <family val="2"/>
      <charset val="238"/>
    </font>
    <font>
      <b/>
      <u/>
      <sz val="12"/>
      <name val="Arial CE"/>
      <charset val="238"/>
    </font>
    <font>
      <b/>
      <sz val="11"/>
      <name val="Arial CE"/>
      <charset val="238"/>
    </font>
    <font>
      <b/>
      <i/>
      <sz val="12"/>
      <name val="Arial CE"/>
      <charset val="238"/>
    </font>
    <font>
      <sz val="9"/>
      <name val="Arial"/>
      <family val="2"/>
      <charset val="238"/>
    </font>
    <font>
      <sz val="11"/>
      <name val="Arial CE"/>
      <charset val="238"/>
    </font>
    <font>
      <b/>
      <u/>
      <sz val="10"/>
      <name val="Arial CE"/>
      <charset val="238"/>
    </font>
    <font>
      <sz val="8"/>
      <name val="Times New Roman"/>
      <family val="1"/>
      <charset val="238"/>
    </font>
    <font>
      <sz val="11"/>
      <name val="Calibri"/>
      <family val="2"/>
      <charset val="238"/>
    </font>
    <font>
      <b/>
      <sz val="7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b/>
      <i/>
      <u/>
      <sz val="11"/>
      <name val="Times New Roman"/>
      <family val="1"/>
      <charset val="238"/>
    </font>
    <font>
      <b/>
      <i/>
      <u/>
      <sz val="7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</cellStyleXfs>
  <cellXfs count="1030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Border="1"/>
    <xf numFmtId="4" fontId="5" fillId="0" borderId="5" xfId="0" applyNumberFormat="1" applyFont="1" applyBorder="1"/>
    <xf numFmtId="0" fontId="0" fillId="0" borderId="6" xfId="0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14" fontId="0" fillId="0" borderId="0" xfId="0" applyNumberFormat="1"/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/>
    <xf numFmtId="0" fontId="2" fillId="0" borderId="0" xfId="13"/>
    <xf numFmtId="0" fontId="2" fillId="0" borderId="0" xfId="13" applyFont="1" applyAlignment="1">
      <alignment horizontal="right"/>
    </xf>
    <xf numFmtId="0" fontId="2" fillId="0" borderId="0" xfId="8"/>
    <xf numFmtId="0" fontId="4" fillId="0" borderId="0" xfId="13" applyFont="1" applyAlignment="1">
      <alignment horizontal="left"/>
    </xf>
    <xf numFmtId="0" fontId="11" fillId="0" borderId="0" xfId="13" applyFont="1" applyAlignment="1">
      <alignment horizontal="left"/>
    </xf>
    <xf numFmtId="0" fontId="2" fillId="0" borderId="0" xfId="13" applyFont="1" applyAlignment="1">
      <alignment horizontal="left"/>
    </xf>
    <xf numFmtId="0" fontId="12" fillId="0" borderId="0" xfId="13" applyFont="1"/>
    <xf numFmtId="0" fontId="13" fillId="0" borderId="0" xfId="13" applyFont="1" applyAlignment="1">
      <alignment horizontal="right"/>
    </xf>
    <xf numFmtId="0" fontId="14" fillId="0" borderId="0" xfId="13" applyFont="1"/>
    <xf numFmtId="0" fontId="1" fillId="0" borderId="0" xfId="13" applyFont="1" applyAlignment="1">
      <alignment horizontal="right"/>
    </xf>
    <xf numFmtId="0" fontId="5" fillId="0" borderId="9" xfId="13" applyFont="1" applyBorder="1" applyAlignment="1">
      <alignment horizontal="center"/>
    </xf>
    <xf numFmtId="0" fontId="5" fillId="0" borderId="10" xfId="13" applyFont="1" applyBorder="1"/>
    <xf numFmtId="0" fontId="5" fillId="0" borderId="11" xfId="13" applyFont="1" applyBorder="1"/>
    <xf numFmtId="0" fontId="5" fillId="0" borderId="2" xfId="13" applyFont="1" applyBorder="1"/>
    <xf numFmtId="0" fontId="7" fillId="0" borderId="2" xfId="13" applyFont="1" applyBorder="1" applyAlignment="1">
      <alignment horizontal="center"/>
    </xf>
    <xf numFmtId="0" fontId="5" fillId="0" borderId="12" xfId="13" applyFont="1" applyBorder="1" applyAlignment="1">
      <alignment horizontal="center"/>
    </xf>
    <xf numFmtId="0" fontId="7" fillId="0" borderId="0" xfId="13" applyFont="1" applyBorder="1" applyAlignment="1">
      <alignment horizontal="center"/>
    </xf>
    <xf numFmtId="0" fontId="5" fillId="0" borderId="13" xfId="13" applyFont="1" applyBorder="1" applyAlignment="1">
      <alignment horizontal="center"/>
    </xf>
    <xf numFmtId="0" fontId="7" fillId="0" borderId="14" xfId="13" applyFont="1" applyBorder="1" applyAlignment="1">
      <alignment horizontal="center"/>
    </xf>
    <xf numFmtId="0" fontId="7" fillId="0" borderId="15" xfId="13" applyFont="1" applyBorder="1" applyAlignment="1">
      <alignment horizontal="center"/>
    </xf>
    <xf numFmtId="16" fontId="7" fillId="0" borderId="15" xfId="13" applyNumberFormat="1" applyFont="1" applyBorder="1" applyAlignment="1">
      <alignment horizontal="center"/>
    </xf>
    <xf numFmtId="0" fontId="5" fillId="0" borderId="16" xfId="13" applyFont="1" applyBorder="1" applyAlignment="1">
      <alignment horizontal="center"/>
    </xf>
    <xf numFmtId="0" fontId="5" fillId="0" borderId="17" xfId="13" applyFont="1" applyBorder="1" applyAlignment="1">
      <alignment horizontal="center"/>
    </xf>
    <xf numFmtId="0" fontId="5" fillId="0" borderId="18" xfId="13" applyFont="1" applyBorder="1" applyAlignment="1">
      <alignment horizontal="center"/>
    </xf>
    <xf numFmtId="0" fontId="5" fillId="0" borderId="19" xfId="13" applyFont="1" applyBorder="1" applyAlignment="1">
      <alignment horizontal="center"/>
    </xf>
    <xf numFmtId="0" fontId="5" fillId="0" borderId="6" xfId="13" applyFont="1" applyBorder="1" applyAlignment="1">
      <alignment horizontal="center"/>
    </xf>
    <xf numFmtId="0" fontId="3" fillId="0" borderId="6" xfId="13" applyFont="1" applyBorder="1" applyAlignment="1">
      <alignment horizontal="center"/>
    </xf>
    <xf numFmtId="0" fontId="8" fillId="0" borderId="20" xfId="13" applyFont="1" applyBorder="1" applyAlignment="1">
      <alignment horizontal="center"/>
    </xf>
    <xf numFmtId="0" fontId="16" fillId="0" borderId="21" xfId="13" applyFont="1" applyBorder="1"/>
    <xf numFmtId="0" fontId="6" fillId="0" borderId="22" xfId="13" applyFont="1" applyBorder="1" applyAlignment="1">
      <alignment horizontal="center"/>
    </xf>
    <xf numFmtId="4" fontId="6" fillId="0" borderId="4" xfId="13" applyNumberFormat="1" applyFont="1" applyBorder="1"/>
    <xf numFmtId="4" fontId="6" fillId="0" borderId="23" xfId="13" applyNumberFormat="1" applyFont="1" applyBorder="1"/>
    <xf numFmtId="4" fontId="6" fillId="0" borderId="15" xfId="13" applyNumberFormat="1" applyFont="1" applyBorder="1"/>
    <xf numFmtId="0" fontId="5" fillId="0" borderId="3" xfId="13" applyFont="1" applyBorder="1" applyAlignment="1">
      <alignment horizontal="center"/>
    </xf>
    <xf numFmtId="0" fontId="16" fillId="0" borderId="24" xfId="13" applyFont="1" applyBorder="1"/>
    <xf numFmtId="0" fontId="5" fillId="0" borderId="22" xfId="13" applyFont="1" applyBorder="1" applyAlignment="1">
      <alignment horizontal="center"/>
    </xf>
    <xf numFmtId="4" fontId="5" fillId="0" borderId="25" xfId="13" applyNumberFormat="1" applyFont="1" applyBorder="1"/>
    <xf numFmtId="4" fontId="5" fillId="0" borderId="15" xfId="13" applyNumberFormat="1" applyFont="1" applyBorder="1"/>
    <xf numFmtId="4" fontId="8" fillId="0" borderId="15" xfId="13" applyNumberFormat="1" applyFont="1" applyBorder="1"/>
    <xf numFmtId="0" fontId="7" fillId="0" borderId="3" xfId="13" applyFont="1" applyBorder="1" applyAlignment="1">
      <alignment horizontal="center"/>
    </xf>
    <xf numFmtId="0" fontId="18" fillId="0" borderId="24" xfId="13" applyFont="1" applyBorder="1"/>
    <xf numFmtId="0" fontId="18" fillId="0" borderId="26" xfId="13" applyFont="1" applyBorder="1"/>
    <xf numFmtId="0" fontId="8" fillId="0" borderId="22" xfId="13" applyFont="1" applyBorder="1" applyAlignment="1">
      <alignment horizontal="right"/>
    </xf>
    <xf numFmtId="4" fontId="5" fillId="0" borderId="4" xfId="13" applyNumberFormat="1" applyFont="1" applyBorder="1"/>
    <xf numFmtId="4" fontId="5" fillId="0" borderId="23" xfId="13" applyNumberFormat="1" applyFont="1" applyBorder="1"/>
    <xf numFmtId="0" fontId="8" fillId="0" borderId="8" xfId="13" applyFont="1" applyBorder="1" applyAlignment="1">
      <alignment horizontal="center"/>
    </xf>
    <xf numFmtId="0" fontId="16" fillId="0" borderId="17" xfId="13" applyFont="1" applyBorder="1"/>
    <xf numFmtId="0" fontId="8" fillId="0" borderId="18" xfId="13" applyFont="1" applyBorder="1" applyAlignment="1">
      <alignment horizontal="right"/>
    </xf>
    <xf numFmtId="4" fontId="5" fillId="0" borderId="19" xfId="13" applyNumberFormat="1" applyFont="1" applyBorder="1"/>
    <xf numFmtId="4" fontId="5" fillId="0" borderId="6" xfId="13" applyNumberFormat="1" applyFont="1" applyBorder="1"/>
    <xf numFmtId="4" fontId="8" fillId="0" borderId="6" xfId="13" applyNumberFormat="1" applyFont="1" applyBorder="1"/>
    <xf numFmtId="4" fontId="7" fillId="0" borderId="25" xfId="13" applyNumberFormat="1" applyFont="1" applyBorder="1"/>
    <xf numFmtId="4" fontId="7" fillId="0" borderId="15" xfId="13" applyNumberFormat="1" applyFont="1" applyBorder="1"/>
    <xf numFmtId="0" fontId="8" fillId="0" borderId="27" xfId="13" applyFont="1" applyBorder="1" applyAlignment="1">
      <alignment horizontal="right"/>
    </xf>
    <xf numFmtId="4" fontId="7" fillId="0" borderId="4" xfId="13" applyNumberFormat="1" applyFont="1" applyBorder="1"/>
    <xf numFmtId="4" fontId="7" fillId="0" borderId="23" xfId="13" applyNumberFormat="1" applyFont="1" applyBorder="1"/>
    <xf numFmtId="0" fontId="8" fillId="0" borderId="3" xfId="13" applyFont="1" applyBorder="1" applyAlignment="1">
      <alignment horizontal="center"/>
    </xf>
    <xf numFmtId="0" fontId="16" fillId="0" borderId="26" xfId="13" applyFont="1" applyBorder="1"/>
    <xf numFmtId="0" fontId="16" fillId="0" borderId="28" xfId="13" applyFont="1" applyBorder="1"/>
    <xf numFmtId="4" fontId="5" fillId="0" borderId="5" xfId="13" applyNumberFormat="1" applyFont="1" applyBorder="1"/>
    <xf numFmtId="4" fontId="5" fillId="0" borderId="29" xfId="13" applyNumberFormat="1" applyFont="1" applyBorder="1"/>
    <xf numFmtId="0" fontId="16" fillId="0" borderId="30" xfId="13" applyFont="1" applyBorder="1"/>
    <xf numFmtId="0" fontId="8" fillId="0" borderId="31" xfId="13" applyFont="1" applyBorder="1" applyAlignment="1">
      <alignment horizontal="right"/>
    </xf>
    <xf numFmtId="4" fontId="7" fillId="0" borderId="32" xfId="13" applyNumberFormat="1" applyFont="1" applyBorder="1"/>
    <xf numFmtId="4" fontId="7" fillId="0" borderId="33" xfId="13" applyNumberFormat="1" applyFont="1" applyBorder="1"/>
    <xf numFmtId="4" fontId="6" fillId="0" borderId="6" xfId="13" applyNumberFormat="1" applyFont="1" applyBorder="1"/>
    <xf numFmtId="0" fontId="7" fillId="0" borderId="0" xfId="13" applyFont="1" applyBorder="1" applyAlignment="1">
      <alignment horizontal="left"/>
    </xf>
    <xf numFmtId="0" fontId="8" fillId="0" borderId="0" xfId="13" applyFont="1" applyBorder="1"/>
    <xf numFmtId="0" fontId="8" fillId="0" borderId="0" xfId="13" applyFont="1" applyBorder="1" applyAlignment="1">
      <alignment horizontal="right"/>
    </xf>
    <xf numFmtId="4" fontId="7" fillId="0" borderId="0" xfId="13" applyNumberFormat="1" applyFont="1" applyBorder="1"/>
    <xf numFmtId="4" fontId="6" fillId="0" borderId="0" xfId="13" applyNumberFormat="1" applyFont="1" applyBorder="1"/>
    <xf numFmtId="0" fontId="20" fillId="0" borderId="0" xfId="13" applyFont="1"/>
    <xf numFmtId="0" fontId="20" fillId="0" borderId="0" xfId="13" applyFont="1" applyBorder="1"/>
    <xf numFmtId="0" fontId="19" fillId="0" borderId="0" xfId="13" applyFont="1"/>
    <xf numFmtId="0" fontId="20" fillId="0" borderId="0" xfId="8" applyFont="1"/>
    <xf numFmtId="0" fontId="21" fillId="0" borderId="0" xfId="13" applyFont="1" applyBorder="1"/>
    <xf numFmtId="0" fontId="2" fillId="0" borderId="0" xfId="13" applyFont="1"/>
    <xf numFmtId="0" fontId="22" fillId="0" borderId="0" xfId="13" applyFont="1" applyBorder="1"/>
    <xf numFmtId="0" fontId="2" fillId="0" borderId="0" xfId="13" applyBorder="1"/>
    <xf numFmtId="0" fontId="2" fillId="0" borderId="0" xfId="7"/>
    <xf numFmtId="0" fontId="23" fillId="0" borderId="0" xfId="13" applyFont="1"/>
    <xf numFmtId="0" fontId="5" fillId="0" borderId="1" xfId="13" applyFont="1" applyBorder="1" applyAlignment="1">
      <alignment horizontal="center"/>
    </xf>
    <xf numFmtId="0" fontId="5" fillId="0" borderId="34" xfId="13" applyFont="1" applyBorder="1"/>
    <xf numFmtId="0" fontId="5" fillId="0" borderId="35" xfId="13" applyFont="1" applyBorder="1" applyAlignment="1">
      <alignment horizontal="center"/>
    </xf>
    <xf numFmtId="0" fontId="5" fillId="0" borderId="0" xfId="13" applyFont="1" applyBorder="1" applyAlignment="1">
      <alignment horizontal="center"/>
    </xf>
    <xf numFmtId="0" fontId="5" fillId="0" borderId="36" xfId="13" applyFont="1" applyBorder="1" applyAlignment="1">
      <alignment horizontal="center"/>
    </xf>
    <xf numFmtId="0" fontId="5" fillId="0" borderId="37" xfId="13" applyFont="1" applyBorder="1" applyAlignment="1">
      <alignment horizontal="center"/>
    </xf>
    <xf numFmtId="0" fontId="5" fillId="0" borderId="8" xfId="13" applyFont="1" applyBorder="1" applyAlignment="1">
      <alignment horizontal="center"/>
    </xf>
    <xf numFmtId="4" fontId="5" fillId="0" borderId="32" xfId="13" applyNumberFormat="1" applyFont="1" applyBorder="1"/>
    <xf numFmtId="4" fontId="5" fillId="0" borderId="33" xfId="13" applyNumberFormat="1" applyFont="1" applyBorder="1"/>
    <xf numFmtId="0" fontId="16" fillId="0" borderId="0" xfId="13" applyFont="1" applyBorder="1" applyAlignment="1">
      <alignment horizontal="left"/>
    </xf>
    <xf numFmtId="0" fontId="20" fillId="0" borderId="0" xfId="7" applyFont="1"/>
    <xf numFmtId="0" fontId="13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0" borderId="2" xfId="0" applyFont="1" applyBorder="1"/>
    <xf numFmtId="0" fontId="5" fillId="0" borderId="20" xfId="0" applyFont="1" applyBorder="1"/>
    <xf numFmtId="0" fontId="5" fillId="0" borderId="3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9" xfId="0" applyFont="1" applyBorder="1"/>
    <xf numFmtId="0" fontId="5" fillId="0" borderId="4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5" xfId="0" applyFont="1" applyBorder="1"/>
    <xf numFmtId="0" fontId="5" fillId="0" borderId="13" xfId="0" applyFont="1" applyBorder="1" applyAlignment="1">
      <alignment horizontal="center"/>
    </xf>
    <xf numFmtId="0" fontId="5" fillId="0" borderId="6" xfId="0" applyFont="1" applyBorder="1"/>
    <xf numFmtId="0" fontId="3" fillId="0" borderId="3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4" fontId="5" fillId="0" borderId="35" xfId="0" applyNumberFormat="1" applyFont="1" applyBorder="1"/>
    <xf numFmtId="4" fontId="5" fillId="0" borderId="1" xfId="0" applyNumberFormat="1" applyFont="1" applyBorder="1"/>
    <xf numFmtId="4" fontId="5" fillId="0" borderId="42" xfId="0" applyNumberFormat="1" applyFont="1" applyBorder="1"/>
    <xf numFmtId="4" fontId="5" fillId="0" borderId="2" xfId="0" applyNumberFormat="1" applyFont="1" applyBorder="1"/>
    <xf numFmtId="4" fontId="5" fillId="0" borderId="13" xfId="0" applyNumberFormat="1" applyFont="1" applyBorder="1"/>
    <xf numFmtId="4" fontId="5" fillId="0" borderId="43" xfId="0" applyNumberFormat="1" applyFont="1" applyBorder="1"/>
    <xf numFmtId="4" fontId="5" fillId="0" borderId="39" xfId="0" applyNumberFormat="1" applyFont="1" applyBorder="1"/>
    <xf numFmtId="4" fontId="5" fillId="0" borderId="44" xfId="0" applyNumberFormat="1" applyFont="1" applyBorder="1"/>
    <xf numFmtId="0" fontId="5" fillId="0" borderId="35" xfId="0" applyFont="1" applyBorder="1"/>
    <xf numFmtId="4" fontId="5" fillId="0" borderId="36" xfId="0" applyNumberFormat="1" applyFont="1" applyBorder="1"/>
    <xf numFmtId="4" fontId="5" fillId="0" borderId="45" xfId="0" applyNumberFormat="1" applyFont="1" applyBorder="1"/>
    <xf numFmtId="4" fontId="5" fillId="0" borderId="6" xfId="0" applyNumberFormat="1" applyFont="1" applyBorder="1"/>
    <xf numFmtId="0" fontId="5" fillId="0" borderId="46" xfId="0" applyFont="1" applyBorder="1"/>
    <xf numFmtId="4" fontId="7" fillId="0" borderId="47" xfId="0" applyNumberFormat="1" applyFont="1" applyBorder="1"/>
    <xf numFmtId="4" fontId="7" fillId="0" borderId="48" xfId="0" applyNumberFormat="1" applyFont="1" applyBorder="1"/>
    <xf numFmtId="0" fontId="7" fillId="0" borderId="0" xfId="0" applyFont="1"/>
    <xf numFmtId="0" fontId="9" fillId="0" borderId="0" xfId="0" applyFont="1"/>
    <xf numFmtId="0" fontId="12" fillId="0" borderId="0" xfId="0" applyFont="1"/>
    <xf numFmtId="0" fontId="1" fillId="0" borderId="0" xfId="13" applyFont="1" applyAlignment="1">
      <alignment horizontal="left"/>
    </xf>
    <xf numFmtId="0" fontId="10" fillId="0" borderId="0" xfId="12" applyFont="1"/>
    <xf numFmtId="0" fontId="2" fillId="0" borderId="0" xfId="12"/>
    <xf numFmtId="0" fontId="1" fillId="0" borderId="0" xfId="12" applyFont="1" applyAlignment="1">
      <alignment horizontal="right"/>
    </xf>
    <xf numFmtId="0" fontId="27" fillId="0" borderId="0" xfId="12" applyFont="1"/>
    <xf numFmtId="0" fontId="1" fillId="0" borderId="37" xfId="12" applyFont="1" applyBorder="1" applyAlignment="1">
      <alignment horizontal="right"/>
    </xf>
    <xf numFmtId="0" fontId="2" fillId="0" borderId="0" xfId="12" applyAlignment="1">
      <alignment horizontal="center"/>
    </xf>
    <xf numFmtId="0" fontId="2" fillId="0" borderId="4" xfId="12" applyBorder="1" applyAlignment="1">
      <alignment horizontal="center" vertical="center" wrapText="1"/>
    </xf>
    <xf numFmtId="0" fontId="2" fillId="0" borderId="49" xfId="12" applyBorder="1" applyAlignment="1">
      <alignment horizontal="center" vertical="center" wrapText="1"/>
    </xf>
    <xf numFmtId="0" fontId="28" fillId="0" borderId="50" xfId="12" applyFont="1" applyBorder="1"/>
    <xf numFmtId="0" fontId="28" fillId="0" borderId="51" xfId="12" applyFont="1" applyBorder="1"/>
    <xf numFmtId="0" fontId="2" fillId="0" borderId="46" xfId="12" applyBorder="1"/>
    <xf numFmtId="0" fontId="2" fillId="0" borderId="52" xfId="12" applyBorder="1" applyAlignment="1">
      <alignment vertical="center" wrapText="1"/>
    </xf>
    <xf numFmtId="0" fontId="2" fillId="0" borderId="49" xfId="12" applyBorder="1"/>
    <xf numFmtId="0" fontId="3" fillId="0" borderId="3" xfId="12" applyFont="1" applyBorder="1"/>
    <xf numFmtId="0" fontId="3" fillId="0" borderId="25" xfId="12" applyFont="1" applyBorder="1"/>
    <xf numFmtId="0" fontId="2" fillId="0" borderId="25" xfId="12" applyBorder="1"/>
    <xf numFmtId="0" fontId="2" fillId="0" borderId="4" xfId="12" applyBorder="1"/>
    <xf numFmtId="0" fontId="3" fillId="0" borderId="4" xfId="12" applyFont="1" applyBorder="1"/>
    <xf numFmtId="0" fontId="3" fillId="0" borderId="5" xfId="12" applyFont="1" applyBorder="1"/>
    <xf numFmtId="0" fontId="2" fillId="0" borderId="5" xfId="12" applyBorder="1"/>
    <xf numFmtId="0" fontId="28" fillId="0" borderId="48" xfId="12" applyFont="1" applyBorder="1"/>
    <xf numFmtId="0" fontId="2" fillId="0" borderId="53" xfId="12" applyBorder="1"/>
    <xf numFmtId="0" fontId="2" fillId="0" borderId="52" xfId="12" applyBorder="1"/>
    <xf numFmtId="0" fontId="3" fillId="0" borderId="44" xfId="12" applyFont="1" applyBorder="1"/>
    <xf numFmtId="0" fontId="2" fillId="0" borderId="44" xfId="12" applyBorder="1"/>
    <xf numFmtId="0" fontId="28" fillId="0" borderId="54" xfId="12" applyFont="1" applyBorder="1"/>
    <xf numFmtId="0" fontId="28" fillId="0" borderId="44" xfId="12" applyFont="1" applyBorder="1"/>
    <xf numFmtId="0" fontId="2" fillId="0" borderId="55" xfId="12" applyBorder="1"/>
    <xf numFmtId="0" fontId="3" fillId="0" borderId="8" xfId="12" applyFont="1" applyBorder="1"/>
    <xf numFmtId="0" fontId="3" fillId="0" borderId="32" xfId="12" applyFont="1" applyBorder="1"/>
    <xf numFmtId="0" fontId="2" fillId="0" borderId="32" xfId="12" applyBorder="1"/>
    <xf numFmtId="0" fontId="2" fillId="0" borderId="41" xfId="12" applyBorder="1"/>
    <xf numFmtId="0" fontId="0" fillId="0" borderId="46" xfId="0" applyBorder="1"/>
    <xf numFmtId="0" fontId="20" fillId="0" borderId="0" xfId="0" applyFont="1"/>
    <xf numFmtId="4" fontId="5" fillId="0" borderId="0" xfId="0" applyNumberFormat="1" applyFont="1" applyBorder="1"/>
    <xf numFmtId="0" fontId="2" fillId="0" borderId="0" xfId="6"/>
    <xf numFmtId="0" fontId="13" fillId="0" borderId="0" xfId="13" applyFont="1"/>
    <xf numFmtId="0" fontId="25" fillId="0" borderId="0" xfId="13" applyFont="1" applyAlignment="1">
      <alignment horizontal="right"/>
    </xf>
    <xf numFmtId="0" fontId="20" fillId="0" borderId="0" xfId="6" applyFont="1"/>
    <xf numFmtId="0" fontId="30" fillId="0" borderId="0" xfId="13" applyFont="1"/>
    <xf numFmtId="14" fontId="2" fillId="0" borderId="0" xfId="6" applyNumberFormat="1"/>
    <xf numFmtId="0" fontId="2" fillId="0" borderId="0" xfId="6" applyFont="1"/>
    <xf numFmtId="0" fontId="1" fillId="0" borderId="0" xfId="12" applyFont="1"/>
    <xf numFmtId="0" fontId="2" fillId="0" borderId="0" xfId="12" applyBorder="1" applyAlignment="1">
      <alignment horizontal="right"/>
    </xf>
    <xf numFmtId="0" fontId="2" fillId="0" borderId="53" xfId="12" applyBorder="1" applyAlignment="1">
      <alignment horizontal="center" vertical="center" wrapText="1"/>
    </xf>
    <xf numFmtId="0" fontId="2" fillId="0" borderId="48" xfId="12" applyBorder="1"/>
    <xf numFmtId="0" fontId="2" fillId="0" borderId="46" xfId="12" applyBorder="1" applyAlignment="1">
      <alignment horizontal="center" vertical="center" wrapText="1"/>
    </xf>
    <xf numFmtId="0" fontId="2" fillId="0" borderId="23" xfId="12" applyBorder="1" applyAlignment="1">
      <alignment horizontal="center"/>
    </xf>
    <xf numFmtId="0" fontId="2" fillId="0" borderId="56" xfId="12" applyBorder="1"/>
    <xf numFmtId="0" fontId="2" fillId="0" borderId="57" xfId="12" applyBorder="1"/>
    <xf numFmtId="0" fontId="2" fillId="0" borderId="24" xfId="12" applyBorder="1"/>
    <xf numFmtId="0" fontId="2" fillId="0" borderId="3" xfId="12" applyBorder="1"/>
    <xf numFmtId="0" fontId="2" fillId="0" borderId="26" xfId="12" applyBorder="1"/>
    <xf numFmtId="0" fontId="2" fillId="0" borderId="54" xfId="12" applyBorder="1"/>
    <xf numFmtId="0" fontId="2" fillId="0" borderId="28" xfId="12" applyBorder="1"/>
    <xf numFmtId="0" fontId="2" fillId="0" borderId="33" xfId="12" applyBorder="1" applyAlignment="1">
      <alignment horizontal="center"/>
    </xf>
    <xf numFmtId="0" fontId="2" fillId="0" borderId="58" xfId="12" applyBorder="1"/>
    <xf numFmtId="0" fontId="2" fillId="0" borderId="59" xfId="12" applyBorder="1" applyAlignment="1">
      <alignment horizontal="center"/>
    </xf>
    <xf numFmtId="0" fontId="2" fillId="0" borderId="20" xfId="12" applyBorder="1"/>
    <xf numFmtId="0" fontId="2" fillId="0" borderId="60" xfId="12" applyBorder="1"/>
    <xf numFmtId="0" fontId="2" fillId="0" borderId="21" xfId="12" applyBorder="1"/>
    <xf numFmtId="0" fontId="2" fillId="0" borderId="61" xfId="12" applyBorder="1"/>
    <xf numFmtId="0" fontId="2" fillId="0" borderId="3" xfId="12" applyBorder="1" applyAlignment="1">
      <alignment wrapText="1"/>
    </xf>
    <xf numFmtId="0" fontId="2" fillId="0" borderId="8" xfId="12" applyBorder="1"/>
    <xf numFmtId="0" fontId="2" fillId="0" borderId="30" xfId="12" applyBorder="1"/>
    <xf numFmtId="0" fontId="2" fillId="0" borderId="16" xfId="12" applyBorder="1"/>
    <xf numFmtId="0" fontId="2" fillId="0" borderId="62" xfId="12" applyBorder="1"/>
    <xf numFmtId="0" fontId="2" fillId="0" borderId="62" xfId="12" applyBorder="1" applyAlignment="1">
      <alignment horizontal="center" vertical="center" wrapText="1"/>
    </xf>
    <xf numFmtId="0" fontId="2" fillId="0" borderId="46" xfId="12" applyBorder="1" applyAlignment="1">
      <alignment horizontal="center"/>
    </xf>
    <xf numFmtId="0" fontId="2" fillId="0" borderId="51" xfId="12" applyBorder="1"/>
    <xf numFmtId="0" fontId="2" fillId="0" borderId="18" xfId="12" applyBorder="1"/>
    <xf numFmtId="0" fontId="2" fillId="0" borderId="0" xfId="12" applyAlignment="1">
      <alignment wrapText="1"/>
    </xf>
    <xf numFmtId="0" fontId="26" fillId="0" borderId="0" xfId="12" applyFont="1"/>
    <xf numFmtId="0" fontId="0" fillId="0" borderId="0" xfId="0" applyAlignment="1">
      <alignment horizontal="left"/>
    </xf>
    <xf numFmtId="0" fontId="0" fillId="0" borderId="0" xfId="0" applyAlignment="1"/>
    <xf numFmtId="0" fontId="2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/>
    </xf>
    <xf numFmtId="0" fontId="7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0" fontId="6" fillId="0" borderId="0" xfId="0" applyFont="1"/>
    <xf numFmtId="0" fontId="25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1" fillId="0" borderId="0" xfId="14" applyFont="1"/>
    <xf numFmtId="0" fontId="24" fillId="0" borderId="0" xfId="14"/>
    <xf numFmtId="0" fontId="32" fillId="0" borderId="0" xfId="14" applyFont="1"/>
    <xf numFmtId="0" fontId="24" fillId="0" borderId="49" xfId="14" applyBorder="1"/>
    <xf numFmtId="0" fontId="24" fillId="0" borderId="41" xfId="14" applyBorder="1"/>
    <xf numFmtId="0" fontId="24" fillId="0" borderId="0" xfId="14" applyFill="1" applyBorder="1"/>
    <xf numFmtId="0" fontId="2" fillId="0" borderId="0" xfId="12" applyFont="1"/>
    <xf numFmtId="0" fontId="24" fillId="0" borderId="0" xfId="5"/>
    <xf numFmtId="0" fontId="32" fillId="0" borderId="0" xfId="5" applyFont="1"/>
    <xf numFmtId="0" fontId="24" fillId="0" borderId="0" xfId="5" applyBorder="1"/>
    <xf numFmtId="0" fontId="31" fillId="0" borderId="0" xfId="4" applyFont="1"/>
    <xf numFmtId="0" fontId="0" fillId="0" borderId="40" xfId="0" applyBorder="1"/>
    <xf numFmtId="0" fontId="0" fillId="0" borderId="50" xfId="0" applyBorder="1"/>
    <xf numFmtId="0" fontId="24" fillId="0" borderId="0" xfId="5" applyBorder="1" applyAlignment="1">
      <alignment horizontal="center"/>
    </xf>
    <xf numFmtId="0" fontId="24" fillId="0" borderId="0" xfId="5" applyBorder="1" applyAlignment="1"/>
    <xf numFmtId="0" fontId="24" fillId="0" borderId="0" xfId="5" applyBorder="1" applyAlignment="1">
      <alignment horizontal="center" vertical="center"/>
    </xf>
    <xf numFmtId="0" fontId="24" fillId="0" borderId="0" xfId="5" applyFont="1" applyBorder="1" applyAlignment="1">
      <alignment horizontal="center"/>
    </xf>
    <xf numFmtId="0" fontId="24" fillId="0" borderId="49" xfId="5" applyBorder="1" applyAlignment="1">
      <alignment horizontal="center" vertical="center"/>
    </xf>
    <xf numFmtId="0" fontId="24" fillId="0" borderId="0" xfId="5" applyFont="1"/>
    <xf numFmtId="0" fontId="32" fillId="0" borderId="0" xfId="5" applyFont="1" applyAlignment="1">
      <alignment horizontal="right"/>
    </xf>
    <xf numFmtId="0" fontId="2" fillId="0" borderId="1" xfId="0" applyFont="1" applyBorder="1" applyAlignment="1">
      <alignment horizontal="left"/>
    </xf>
    <xf numFmtId="0" fontId="6" fillId="0" borderId="35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7" fillId="0" borderId="39" xfId="0" applyFont="1" applyBorder="1" applyAlignment="1">
      <alignment horizontal="center" vertical="center" wrapText="1"/>
    </xf>
    <xf numFmtId="0" fontId="0" fillId="0" borderId="15" xfId="0" applyBorder="1"/>
    <xf numFmtId="0" fontId="5" fillId="0" borderId="36" xfId="0" applyFont="1" applyBorder="1" applyAlignment="1">
      <alignment horizontal="center"/>
    </xf>
    <xf numFmtId="0" fontId="0" fillId="0" borderId="51" xfId="0" applyBorder="1"/>
    <xf numFmtId="0" fontId="0" fillId="0" borderId="63" xfId="0" applyBorder="1"/>
    <xf numFmtId="0" fontId="1" fillId="0" borderId="51" xfId="0" applyFont="1" applyBorder="1"/>
    <xf numFmtId="0" fontId="16" fillId="0" borderId="46" xfId="0" applyFont="1" applyBorder="1" applyAlignment="1">
      <alignment horizontal="center"/>
    </xf>
    <xf numFmtId="0" fontId="0" fillId="0" borderId="23" xfId="0" applyBorder="1"/>
    <xf numFmtId="0" fontId="0" fillId="0" borderId="33" xfId="0" applyBorder="1"/>
    <xf numFmtId="0" fontId="24" fillId="0" borderId="0" xfId="14" applyAlignment="1">
      <alignment horizontal="center"/>
    </xf>
    <xf numFmtId="0" fontId="24" fillId="0" borderId="64" xfId="14" applyBorder="1" applyAlignment="1">
      <alignment horizontal="center"/>
    </xf>
    <xf numFmtId="0" fontId="24" fillId="0" borderId="50" xfId="14" applyBorder="1" applyAlignment="1">
      <alignment horizontal="center"/>
    </xf>
    <xf numFmtId="0" fontId="24" fillId="0" borderId="65" xfId="14" applyBorder="1" applyAlignment="1">
      <alignment horizontal="center"/>
    </xf>
    <xf numFmtId="0" fontId="24" fillId="0" borderId="64" xfId="14" applyBorder="1"/>
    <xf numFmtId="0" fontId="24" fillId="0" borderId="66" xfId="14" applyBorder="1"/>
    <xf numFmtId="0" fontId="24" fillId="0" borderId="3" xfId="14" applyBorder="1"/>
    <xf numFmtId="0" fontId="24" fillId="0" borderId="50" xfId="14" applyBorder="1"/>
    <xf numFmtId="0" fontId="24" fillId="0" borderId="67" xfId="14" applyBorder="1"/>
    <xf numFmtId="0" fontId="24" fillId="0" borderId="0" xfId="9"/>
    <xf numFmtId="0" fontId="0" fillId="0" borderId="46" xfId="0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0" fontId="25" fillId="0" borderId="0" xfId="0" applyFont="1"/>
    <xf numFmtId="0" fontId="41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0" fillId="0" borderId="59" xfId="0" applyBorder="1"/>
    <xf numFmtId="0" fontId="31" fillId="0" borderId="0" xfId="0" applyFont="1"/>
    <xf numFmtId="0" fontId="32" fillId="0" borderId="0" xfId="0" applyFont="1" applyAlignment="1">
      <alignment horizontal="right"/>
    </xf>
    <xf numFmtId="0" fontId="0" fillId="0" borderId="47" xfId="0" applyBorder="1" applyAlignment="1">
      <alignment horizontal="center" vertical="center" wrapText="1"/>
    </xf>
    <xf numFmtId="0" fontId="42" fillId="0" borderId="0" xfId="0" applyFont="1"/>
    <xf numFmtId="0" fontId="32" fillId="0" borderId="0" xfId="14" applyFont="1" applyAlignment="1">
      <alignment horizontal="right"/>
    </xf>
    <xf numFmtId="0" fontId="24" fillId="0" borderId="0" xfId="14" applyFont="1" applyFill="1" applyBorder="1"/>
    <xf numFmtId="0" fontId="1" fillId="0" borderId="0" xfId="10" applyFont="1"/>
    <xf numFmtId="0" fontId="2" fillId="0" borderId="0" xfId="10"/>
    <xf numFmtId="0" fontId="40" fillId="0" borderId="0" xfId="10" applyFont="1"/>
    <xf numFmtId="0" fontId="43" fillId="0" borderId="0" xfId="10" applyFont="1"/>
    <xf numFmtId="0" fontId="2" fillId="0" borderId="0" xfId="10" applyAlignment="1">
      <alignment horizontal="center"/>
    </xf>
    <xf numFmtId="0" fontId="2" fillId="0" borderId="46" xfId="10" applyBorder="1" applyAlignment="1">
      <alignment horizontal="center" vertical="center" wrapText="1"/>
    </xf>
    <xf numFmtId="0" fontId="2" fillId="0" borderId="48" xfId="10" applyBorder="1"/>
    <xf numFmtId="0" fontId="2" fillId="0" borderId="53" xfId="10" applyBorder="1" applyAlignment="1">
      <alignment horizontal="center" vertical="center" wrapText="1"/>
    </xf>
    <xf numFmtId="0" fontId="2" fillId="0" borderId="23" xfId="10" applyBorder="1" applyAlignment="1">
      <alignment horizontal="center"/>
    </xf>
    <xf numFmtId="0" fontId="2" fillId="0" borderId="57" xfId="10" applyBorder="1"/>
    <xf numFmtId="0" fontId="2" fillId="0" borderId="3" xfId="10" applyBorder="1"/>
    <xf numFmtId="0" fontId="2" fillId="0" borderId="54" xfId="10" applyBorder="1"/>
    <xf numFmtId="0" fontId="2" fillId="0" borderId="33" xfId="10" applyBorder="1" applyAlignment="1">
      <alignment horizontal="center"/>
    </xf>
    <xf numFmtId="0" fontId="2" fillId="0" borderId="59" xfId="10" applyBorder="1" applyAlignment="1">
      <alignment horizontal="center"/>
    </xf>
    <xf numFmtId="0" fontId="2" fillId="0" borderId="20" xfId="10" applyBorder="1"/>
    <xf numFmtId="0" fontId="2" fillId="0" borderId="3" xfId="10" applyBorder="1" applyAlignment="1">
      <alignment wrapText="1"/>
    </xf>
    <xf numFmtId="0" fontId="2" fillId="0" borderId="8" xfId="10" applyBorder="1"/>
    <xf numFmtId="0" fontId="2" fillId="0" borderId="16" xfId="10" applyBorder="1"/>
    <xf numFmtId="0" fontId="2" fillId="0" borderId="46" xfId="10" applyBorder="1" applyAlignment="1">
      <alignment horizontal="center"/>
    </xf>
    <xf numFmtId="0" fontId="2" fillId="0" borderId="0" xfId="10" applyFont="1"/>
    <xf numFmtId="0" fontId="2" fillId="0" borderId="0" xfId="10" applyAlignment="1">
      <alignment wrapText="1"/>
    </xf>
    <xf numFmtId="14" fontId="2" fillId="0" borderId="0" xfId="10" applyNumberFormat="1"/>
    <xf numFmtId="0" fontId="26" fillId="0" borderId="0" xfId="10" applyFont="1"/>
    <xf numFmtId="0" fontId="26" fillId="0" borderId="0" xfId="10" applyFont="1" applyAlignment="1">
      <alignment wrapText="1"/>
    </xf>
    <xf numFmtId="0" fontId="10" fillId="0" borderId="0" xfId="11" applyFont="1"/>
    <xf numFmtId="0" fontId="2" fillId="0" borderId="0" xfId="11"/>
    <xf numFmtId="0" fontId="27" fillId="0" borderId="0" xfId="11" applyFont="1"/>
    <xf numFmtId="0" fontId="2" fillId="0" borderId="0" xfId="11" applyAlignment="1">
      <alignment horizontal="center"/>
    </xf>
    <xf numFmtId="0" fontId="28" fillId="0" borderId="51" xfId="11" applyFont="1" applyBorder="1"/>
    <xf numFmtId="14" fontId="2" fillId="0" borderId="0" xfId="11" applyNumberFormat="1"/>
    <xf numFmtId="0" fontId="44" fillId="0" borderId="0" xfId="11" applyFont="1"/>
    <xf numFmtId="0" fontId="1" fillId="0" borderId="0" xfId="11" applyFont="1"/>
    <xf numFmtId="0" fontId="24" fillId="0" borderId="3" xfId="14" applyFont="1" applyBorder="1"/>
    <xf numFmtId="0" fontId="24" fillId="0" borderId="50" xfId="14" applyFont="1" applyBorder="1"/>
    <xf numFmtId="0" fontId="24" fillId="0" borderId="8" xfId="14" applyFont="1" applyBorder="1"/>
    <xf numFmtId="0" fontId="1" fillId="0" borderId="0" xfId="10" applyFont="1" applyAlignment="1">
      <alignment horizontal="right"/>
    </xf>
    <xf numFmtId="0" fontId="1" fillId="0" borderId="0" xfId="11" applyFont="1" applyAlignment="1">
      <alignment horizontal="right"/>
    </xf>
    <xf numFmtId="0" fontId="35" fillId="0" borderId="2" xfId="14" applyFont="1" applyBorder="1" applyAlignment="1">
      <alignment horizontal="center"/>
    </xf>
    <xf numFmtId="0" fontId="35" fillId="0" borderId="39" xfId="14" applyFont="1" applyBorder="1" applyAlignment="1">
      <alignment horizontal="center"/>
    </xf>
    <xf numFmtId="0" fontId="35" fillId="0" borderId="6" xfId="14" applyFont="1" applyBorder="1" applyAlignment="1">
      <alignment horizontal="center"/>
    </xf>
    <xf numFmtId="0" fontId="24" fillId="0" borderId="35" xfId="14" applyBorder="1" applyAlignment="1">
      <alignment horizontal="center"/>
    </xf>
    <xf numFmtId="0" fontId="24" fillId="0" borderId="36" xfId="14" applyBorder="1" applyAlignment="1">
      <alignment horizontal="center"/>
    </xf>
    <xf numFmtId="0" fontId="24" fillId="0" borderId="55" xfId="14" applyBorder="1" applyAlignment="1">
      <alignment horizontal="center"/>
    </xf>
    <xf numFmtId="0" fontId="24" fillId="0" borderId="45" xfId="14" applyBorder="1" applyAlignment="1">
      <alignment horizontal="center"/>
    </xf>
    <xf numFmtId="0" fontId="24" fillId="0" borderId="13" xfId="14" applyBorder="1" applyAlignment="1">
      <alignment horizontal="center" shrinkToFit="1"/>
    </xf>
    <xf numFmtId="0" fontId="24" fillId="0" borderId="18" xfId="14" applyBorder="1" applyAlignment="1">
      <alignment horizontal="center" shrinkToFit="1"/>
    </xf>
    <xf numFmtId="0" fontId="24" fillId="0" borderId="6" xfId="14" applyBorder="1" applyAlignment="1">
      <alignment horizontal="center" shrinkToFit="1"/>
    </xf>
    <xf numFmtId="0" fontId="24" fillId="0" borderId="11" xfId="14" applyBorder="1" applyAlignment="1">
      <alignment horizontal="center"/>
    </xf>
    <xf numFmtId="0" fontId="24" fillId="0" borderId="13" xfId="14" applyBorder="1" applyAlignment="1">
      <alignment horizontal="center"/>
    </xf>
    <xf numFmtId="0" fontId="24" fillId="0" borderId="18" xfId="14" applyBorder="1" applyAlignment="1">
      <alignment horizontal="center"/>
    </xf>
    <xf numFmtId="0" fontId="2" fillId="0" borderId="48" xfId="10" applyFont="1" applyBorder="1"/>
    <xf numFmtId="0" fontId="1" fillId="0" borderId="58" xfId="11" applyFont="1" applyBorder="1"/>
    <xf numFmtId="0" fontId="24" fillId="0" borderId="11" xfId="14" applyFont="1" applyBorder="1" applyAlignment="1">
      <alignment horizontal="center" shrinkToFit="1"/>
    </xf>
    <xf numFmtId="0" fontId="24" fillId="0" borderId="2" xfId="14" applyFont="1" applyBorder="1" applyAlignment="1">
      <alignment horizontal="center" shrinkToFit="1"/>
    </xf>
    <xf numFmtId="0" fontId="24" fillId="0" borderId="39" xfId="14" applyFont="1" applyBorder="1" applyAlignment="1">
      <alignment horizontal="center" shrinkToFit="1"/>
    </xf>
    <xf numFmtId="0" fontId="32" fillId="0" borderId="0" xfId="14" applyFont="1" applyAlignment="1"/>
    <xf numFmtId="0" fontId="2" fillId="0" borderId="0" xfId="10" applyBorder="1"/>
    <xf numFmtId="0" fontId="2" fillId="0" borderId="0" xfId="10" applyFont="1" applyBorder="1"/>
    <xf numFmtId="0" fontId="2" fillId="0" borderId="0" xfId="10" applyBorder="1" applyAlignment="1">
      <alignment horizontal="center"/>
    </xf>
    <xf numFmtId="0" fontId="2" fillId="0" borderId="32" xfId="10" applyFont="1" applyBorder="1" applyAlignment="1">
      <alignment horizontal="right"/>
    </xf>
    <xf numFmtId="0" fontId="26" fillId="0" borderId="8" xfId="10" applyFont="1" applyBorder="1" applyAlignment="1">
      <alignment horizontal="center"/>
    </xf>
    <xf numFmtId="0" fontId="2" fillId="0" borderId="4" xfId="10" applyFont="1" applyBorder="1" applyAlignment="1">
      <alignment horizontal="right"/>
    </xf>
    <xf numFmtId="0" fontId="26" fillId="0" borderId="3" xfId="10" applyFont="1" applyBorder="1" applyAlignment="1">
      <alignment horizontal="center"/>
    </xf>
    <xf numFmtId="0" fontId="2" fillId="0" borderId="25" xfId="10" applyFont="1" applyBorder="1"/>
    <xf numFmtId="0" fontId="26" fillId="0" borderId="57" xfId="10" applyFont="1" applyBorder="1" applyAlignment="1">
      <alignment horizontal="center"/>
    </xf>
    <xf numFmtId="0" fontId="28" fillId="0" borderId="48" xfId="11" applyFont="1" applyBorder="1" applyAlignment="1">
      <alignment horizontal="center"/>
    </xf>
    <xf numFmtId="0" fontId="28" fillId="0" borderId="54" xfId="11" applyFont="1" applyBorder="1" applyAlignment="1">
      <alignment horizontal="center"/>
    </xf>
    <xf numFmtId="0" fontId="28" fillId="0" borderId="50" xfId="11" applyFont="1" applyBorder="1" applyAlignment="1">
      <alignment horizontal="center"/>
    </xf>
    <xf numFmtId="0" fontId="3" fillId="0" borderId="3" xfId="11" applyFont="1" applyBorder="1" applyAlignment="1">
      <alignment horizontal="center"/>
    </xf>
    <xf numFmtId="0" fontId="2" fillId="0" borderId="41" xfId="1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59" xfId="0" applyFont="1" applyBorder="1"/>
    <xf numFmtId="0" fontId="7" fillId="0" borderId="23" xfId="0" applyFont="1" applyBorder="1"/>
    <xf numFmtId="0" fontId="16" fillId="0" borderId="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4" fontId="6" fillId="0" borderId="0" xfId="0" applyNumberFormat="1" applyFont="1" applyBorder="1"/>
    <xf numFmtId="0" fontId="6" fillId="0" borderId="37" xfId="0" applyFont="1" applyBorder="1"/>
    <xf numFmtId="0" fontId="46" fillId="0" borderId="0" xfId="0" applyFont="1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49" fillId="0" borderId="0" xfId="13" applyFont="1" applyAlignment="1">
      <alignment horizontal="left"/>
    </xf>
    <xf numFmtId="0" fontId="5" fillId="0" borderId="26" xfId="0" applyFont="1" applyBorder="1" applyAlignment="1">
      <alignment horizontal="center"/>
    </xf>
    <xf numFmtId="0" fontId="48" fillId="0" borderId="0" xfId="0" applyFont="1" applyAlignment="1">
      <alignment horizontal="justify"/>
    </xf>
    <xf numFmtId="0" fontId="35" fillId="0" borderId="0" xfId="0" applyFont="1"/>
    <xf numFmtId="0" fontId="1" fillId="0" borderId="0" xfId="0" applyFont="1" applyAlignment="1"/>
    <xf numFmtId="0" fontId="50" fillId="0" borderId="0" xfId="4" applyFont="1"/>
    <xf numFmtId="0" fontId="35" fillId="0" borderId="0" xfId="0" applyFont="1" applyAlignment="1">
      <alignment horizontal="justify"/>
    </xf>
    <xf numFmtId="0" fontId="1" fillId="0" borderId="0" xfId="0" applyFont="1" applyBorder="1" applyAlignment="1">
      <alignment horizontal="right"/>
    </xf>
    <xf numFmtId="0" fontId="0" fillId="0" borderId="0" xfId="0" applyBorder="1" applyAlignment="1"/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3" fillId="0" borderId="36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5" fillId="0" borderId="50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0" fontId="0" fillId="0" borderId="70" xfId="0" applyFont="1" applyBorder="1" applyAlignment="1">
      <alignment horizontal="center"/>
    </xf>
    <xf numFmtId="0" fontId="0" fillId="0" borderId="23" xfId="0" applyFont="1" applyBorder="1"/>
    <xf numFmtId="0" fontId="7" fillId="0" borderId="3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6" fillId="0" borderId="46" xfId="0" applyFont="1" applyBorder="1"/>
    <xf numFmtId="0" fontId="32" fillId="0" borderId="0" xfId="4" applyFont="1" applyBorder="1"/>
    <xf numFmtId="0" fontId="51" fillId="0" borderId="0" xfId="4" applyFont="1"/>
    <xf numFmtId="0" fontId="51" fillId="0" borderId="46" xfId="4" applyFont="1" applyBorder="1"/>
    <xf numFmtId="0" fontId="51" fillId="0" borderId="0" xfId="4" applyFont="1" applyBorder="1"/>
    <xf numFmtId="0" fontId="24" fillId="0" borderId="48" xfId="4" applyFont="1" applyBorder="1"/>
    <xf numFmtId="0" fontId="51" fillId="0" borderId="58" xfId="4" applyFont="1" applyBorder="1"/>
    <xf numFmtId="0" fontId="51" fillId="0" borderId="62" xfId="4" applyFont="1" applyBorder="1"/>
    <xf numFmtId="0" fontId="32" fillId="0" borderId="46" xfId="4" applyFont="1" applyBorder="1" applyAlignment="1">
      <alignment vertical="center"/>
    </xf>
    <xf numFmtId="0" fontId="25" fillId="0" borderId="0" xfId="0" applyFont="1" applyBorder="1" applyAlignment="1">
      <alignment horizontal="center" vertical="center" wrapText="1" shrinkToFit="1"/>
    </xf>
    <xf numFmtId="0" fontId="32" fillId="0" borderId="48" xfId="0" applyFont="1" applyBorder="1"/>
    <xf numFmtId="0" fontId="1" fillId="0" borderId="37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2" fillId="0" borderId="0" xfId="4" applyFont="1" applyAlignment="1">
      <alignment horizontal="right"/>
    </xf>
    <xf numFmtId="0" fontId="0" fillId="0" borderId="39" xfId="0" applyBorder="1" applyAlignment="1">
      <alignment horizontal="center" vertical="center" wrapText="1"/>
    </xf>
    <xf numFmtId="4" fontId="7" fillId="0" borderId="36" xfId="0" applyNumberFormat="1" applyFont="1" applyBorder="1"/>
    <xf numFmtId="0" fontId="5" fillId="0" borderId="4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2" fontId="1" fillId="0" borderId="51" xfId="0" applyNumberFormat="1" applyFont="1" applyBorder="1"/>
    <xf numFmtId="2" fontId="1" fillId="0" borderId="53" xfId="0" applyNumberFormat="1" applyFont="1" applyBorder="1"/>
    <xf numFmtId="0" fontId="1" fillId="0" borderId="46" xfId="0" applyFont="1" applyBorder="1"/>
    <xf numFmtId="0" fontId="5" fillId="0" borderId="3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/>
    <xf numFmtId="0" fontId="5" fillId="0" borderId="26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3" fontId="5" fillId="0" borderId="23" xfId="0" applyNumberFormat="1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72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5" fillId="0" borderId="52" xfId="0" applyFont="1" applyBorder="1"/>
    <xf numFmtId="0" fontId="5" fillId="0" borderId="52" xfId="0" applyFont="1" applyBorder="1" applyAlignment="1">
      <alignment horizontal="left"/>
    </xf>
    <xf numFmtId="0" fontId="9" fillId="0" borderId="52" xfId="0" applyFont="1" applyBorder="1"/>
    <xf numFmtId="0" fontId="5" fillId="0" borderId="73" xfId="0" applyFont="1" applyBorder="1"/>
    <xf numFmtId="4" fontId="5" fillId="0" borderId="59" xfId="0" applyNumberFormat="1" applyFont="1" applyBorder="1" applyAlignment="1">
      <alignment horizontal="right"/>
    </xf>
    <xf numFmtId="4" fontId="5" fillId="0" borderId="23" xfId="0" applyNumberFormat="1" applyFont="1" applyBorder="1" applyAlignment="1">
      <alignment horizontal="right"/>
    </xf>
    <xf numFmtId="4" fontId="5" fillId="0" borderId="66" xfId="0" applyNumberFormat="1" applyFont="1" applyBorder="1" applyAlignment="1">
      <alignment horizontal="right"/>
    </xf>
    <xf numFmtId="0" fontId="35" fillId="0" borderId="59" xfId="0" applyFont="1" applyBorder="1"/>
    <xf numFmtId="0" fontId="35" fillId="0" borderId="23" xfId="0" applyFont="1" applyBorder="1"/>
    <xf numFmtId="0" fontId="35" fillId="0" borderId="33" xfId="0" applyFont="1" applyBorder="1"/>
    <xf numFmtId="0" fontId="24" fillId="2" borderId="37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0" xfId="14" applyFont="1"/>
    <xf numFmtId="0" fontId="0" fillId="0" borderId="46" xfId="0" applyBorder="1" applyAlignment="1">
      <alignment horizontal="center" vertical="center"/>
    </xf>
    <xf numFmtId="49" fontId="0" fillId="0" borderId="59" xfId="0" applyNumberFormat="1" applyBorder="1"/>
    <xf numFmtId="49" fontId="0" fillId="0" borderId="23" xfId="0" applyNumberFormat="1" applyBorder="1"/>
    <xf numFmtId="49" fontId="0" fillId="0" borderId="15" xfId="0" applyNumberFormat="1" applyBorder="1"/>
    <xf numFmtId="49" fontId="0" fillId="0" borderId="33" xfId="0" applyNumberFormat="1" applyBorder="1"/>
    <xf numFmtId="0" fontId="0" fillId="0" borderId="39" xfId="0" applyFill="1" applyBorder="1"/>
    <xf numFmtId="0" fontId="0" fillId="0" borderId="33" xfId="0" applyBorder="1" applyAlignment="1">
      <alignment horizontal="left"/>
    </xf>
    <xf numFmtId="2" fontId="0" fillId="0" borderId="59" xfId="0" applyNumberFormat="1" applyBorder="1"/>
    <xf numFmtId="2" fontId="1" fillId="0" borderId="46" xfId="0" applyNumberFormat="1" applyFont="1" applyBorder="1"/>
    <xf numFmtId="0" fontId="5" fillId="0" borderId="28" xfId="0" applyFont="1" applyBorder="1"/>
    <xf numFmtId="0" fontId="5" fillId="0" borderId="2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59" xfId="0" applyBorder="1" applyAlignment="1">
      <alignment horizontal="left" vertical="center"/>
    </xf>
    <xf numFmtId="49" fontId="0" fillId="0" borderId="35" xfId="0" applyNumberFormat="1" applyBorder="1" applyAlignment="1">
      <alignment horizontal="center" wrapText="1"/>
    </xf>
    <xf numFmtId="0" fontId="8" fillId="0" borderId="23" xfId="0" applyFont="1" applyBorder="1" applyAlignment="1">
      <alignment horizontal="center"/>
    </xf>
    <xf numFmtId="2" fontId="0" fillId="0" borderId="23" xfId="0" applyNumberFormat="1" applyBorder="1"/>
    <xf numFmtId="2" fontId="0" fillId="0" borderId="6" xfId="0" applyNumberFormat="1" applyBorder="1"/>
    <xf numFmtId="2" fontId="0" fillId="0" borderId="2" xfId="0" applyNumberFormat="1" applyBorder="1"/>
    <xf numFmtId="2" fontId="0" fillId="0" borderId="15" xfId="0" applyNumberFormat="1" applyBorder="1"/>
    <xf numFmtId="2" fontId="0" fillId="0" borderId="33" xfId="0" applyNumberFormat="1" applyBorder="1"/>
    <xf numFmtId="2" fontId="0" fillId="0" borderId="46" xfId="0" applyNumberFormat="1" applyBorder="1"/>
    <xf numFmtId="2" fontId="0" fillId="0" borderId="33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2" fontId="20" fillId="0" borderId="15" xfId="0" applyNumberFormat="1" applyFont="1" applyBorder="1"/>
    <xf numFmtId="2" fontId="0" fillId="0" borderId="40" xfId="0" applyNumberFormat="1" applyBorder="1"/>
    <xf numFmtId="2" fontId="20" fillId="0" borderId="23" xfId="0" applyNumberFormat="1" applyFont="1" applyBorder="1"/>
    <xf numFmtId="2" fontId="0" fillId="0" borderId="50" xfId="0" applyNumberFormat="1" applyBorder="1"/>
    <xf numFmtId="2" fontId="20" fillId="0" borderId="33" xfId="0" applyNumberFormat="1" applyFont="1" applyBorder="1"/>
    <xf numFmtId="2" fontId="0" fillId="0" borderId="63" xfId="0" applyNumberFormat="1" applyBorder="1"/>
    <xf numFmtId="2" fontId="20" fillId="0" borderId="46" xfId="0" applyNumberFormat="1" applyFont="1" applyBorder="1"/>
    <xf numFmtId="0" fontId="24" fillId="2" borderId="34" xfId="0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4" fontId="5" fillId="0" borderId="33" xfId="0" applyNumberFormat="1" applyFont="1" applyBorder="1" applyAlignment="1">
      <alignment horizontal="right"/>
    </xf>
    <xf numFmtId="2" fontId="2" fillId="0" borderId="56" xfId="10" applyNumberFormat="1" applyBorder="1"/>
    <xf numFmtId="2" fontId="2" fillId="0" borderId="53" xfId="10" applyNumberFormat="1" applyBorder="1"/>
    <xf numFmtId="2" fontId="2" fillId="0" borderId="25" xfId="10" applyNumberFormat="1" applyBorder="1"/>
    <xf numFmtId="2" fontId="2" fillId="0" borderId="74" xfId="10" applyNumberFormat="1" applyBorder="1"/>
    <xf numFmtId="2" fontId="2" fillId="0" borderId="4" xfId="10" applyNumberFormat="1" applyBorder="1"/>
    <xf numFmtId="2" fontId="2" fillId="0" borderId="49" xfId="10" applyNumberFormat="1" applyBorder="1"/>
    <xf numFmtId="2" fontId="2" fillId="0" borderId="5" xfId="10" applyNumberFormat="1" applyBorder="1"/>
    <xf numFmtId="2" fontId="2" fillId="0" borderId="55" xfId="10" applyNumberFormat="1" applyBorder="1"/>
    <xf numFmtId="2" fontId="2" fillId="0" borderId="46" xfId="10" applyNumberFormat="1" applyBorder="1"/>
    <xf numFmtId="2" fontId="2" fillId="0" borderId="0" xfId="10" applyNumberFormat="1"/>
    <xf numFmtId="2" fontId="2" fillId="0" borderId="60" xfId="10" applyNumberFormat="1" applyBorder="1"/>
    <xf numFmtId="2" fontId="2" fillId="0" borderId="61" xfId="10" applyNumberFormat="1" applyBorder="1"/>
    <xf numFmtId="2" fontId="2" fillId="0" borderId="32" xfId="10" applyNumberFormat="1" applyBorder="1"/>
    <xf numFmtId="2" fontId="2" fillId="0" borderId="41" xfId="10" applyNumberFormat="1" applyBorder="1"/>
    <xf numFmtId="2" fontId="2" fillId="0" borderId="56" xfId="10" applyNumberFormat="1" applyFill="1" applyBorder="1"/>
    <xf numFmtId="2" fontId="2" fillId="0" borderId="62" xfId="10" applyNumberFormat="1" applyFill="1" applyBorder="1"/>
    <xf numFmtId="2" fontId="2" fillId="0" borderId="62" xfId="10" applyNumberFormat="1" applyBorder="1"/>
    <xf numFmtId="2" fontId="2" fillId="0" borderId="47" xfId="10" applyNumberFormat="1" applyBorder="1"/>
    <xf numFmtId="2" fontId="2" fillId="0" borderId="48" xfId="11" applyNumberFormat="1" applyBorder="1"/>
    <xf numFmtId="2" fontId="2" fillId="0" borderId="75" xfId="11" applyNumberFormat="1" applyBorder="1" applyAlignment="1">
      <alignment vertical="center" wrapText="1"/>
    </xf>
    <xf numFmtId="2" fontId="2" fillId="0" borderId="53" xfId="11" applyNumberFormat="1" applyBorder="1"/>
    <xf numFmtId="2" fontId="2" fillId="0" borderId="25" xfId="11" applyNumberFormat="1" applyBorder="1"/>
    <xf numFmtId="2" fontId="2" fillId="0" borderId="74" xfId="11" applyNumberFormat="1" applyBorder="1"/>
    <xf numFmtId="2" fontId="2" fillId="0" borderId="4" xfId="11" applyNumberFormat="1" applyBorder="1"/>
    <xf numFmtId="2" fontId="2" fillId="0" borderId="49" xfId="11" applyNumberFormat="1" applyBorder="1"/>
    <xf numFmtId="2" fontId="2" fillId="0" borderId="5" xfId="11" applyNumberFormat="1" applyBorder="1"/>
    <xf numFmtId="2" fontId="2" fillId="0" borderId="55" xfId="11" applyNumberFormat="1" applyBorder="1"/>
    <xf numFmtId="2" fontId="2" fillId="0" borderId="75" xfId="11" applyNumberFormat="1" applyBorder="1"/>
    <xf numFmtId="2" fontId="2" fillId="0" borderId="44" xfId="11" applyNumberFormat="1" applyBorder="1"/>
    <xf numFmtId="2" fontId="2" fillId="0" borderId="43" xfId="11" applyNumberFormat="1" applyBorder="1"/>
    <xf numFmtId="2" fontId="2" fillId="0" borderId="46" xfId="11" applyNumberFormat="1" applyBorder="1"/>
    <xf numFmtId="2" fontId="2" fillId="0" borderId="46" xfId="11" applyNumberFormat="1" applyFill="1" applyBorder="1"/>
    <xf numFmtId="2" fontId="35" fillId="2" borderId="14" xfId="0" applyNumberFormat="1" applyFont="1" applyFill="1" applyBorder="1" applyAlignment="1">
      <alignment horizontal="center"/>
    </xf>
    <xf numFmtId="2" fontId="35" fillId="0" borderId="59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5" fillId="2" borderId="69" xfId="0" applyNumberFormat="1" applyFont="1" applyFill="1" applyBorder="1" applyAlignment="1">
      <alignment horizontal="center"/>
    </xf>
    <xf numFmtId="2" fontId="35" fillId="0" borderId="23" xfId="0" applyNumberFormat="1" applyFont="1" applyBorder="1" applyAlignment="1">
      <alignment horizontal="center"/>
    </xf>
    <xf numFmtId="2" fontId="35" fillId="0" borderId="67" xfId="0" applyNumberFormat="1" applyFont="1" applyBorder="1" applyAlignment="1">
      <alignment horizontal="center"/>
    </xf>
    <xf numFmtId="2" fontId="35" fillId="2" borderId="76" xfId="0" applyNumberFormat="1" applyFont="1" applyFill="1" applyBorder="1" applyAlignment="1">
      <alignment horizontal="center"/>
    </xf>
    <xf numFmtId="2" fontId="35" fillId="0" borderId="33" xfId="0" applyNumberFormat="1" applyFont="1" applyBorder="1" applyAlignment="1">
      <alignment horizontal="center"/>
    </xf>
    <xf numFmtId="2" fontId="35" fillId="0" borderId="27" xfId="0" applyNumberFormat="1" applyFont="1" applyBorder="1" applyAlignment="1">
      <alignment horizontal="center"/>
    </xf>
    <xf numFmtId="2" fontId="32" fillId="2" borderId="56" xfId="0" applyNumberFormat="1" applyFont="1" applyFill="1" applyBorder="1" applyAlignment="1">
      <alignment horizontal="center"/>
    </xf>
    <xf numFmtId="2" fontId="32" fillId="2" borderId="53" xfId="0" applyNumberFormat="1" applyFont="1" applyFill="1" applyBorder="1" applyAlignment="1">
      <alignment horizontal="center"/>
    </xf>
    <xf numFmtId="4" fontId="5" fillId="0" borderId="67" xfId="0" applyNumberFormat="1" applyFont="1" applyBorder="1" applyAlignment="1">
      <alignment horizontal="right"/>
    </xf>
    <xf numFmtId="4" fontId="5" fillId="0" borderId="31" xfId="0" applyNumberFormat="1" applyFont="1" applyBorder="1" applyAlignment="1">
      <alignment horizontal="right"/>
    </xf>
    <xf numFmtId="2" fontId="20" fillId="0" borderId="51" xfId="0" applyNumberFormat="1" applyFont="1" applyBorder="1"/>
    <xf numFmtId="0" fontId="52" fillId="0" borderId="0" xfId="0" applyFont="1"/>
    <xf numFmtId="0" fontId="53" fillId="0" borderId="0" xfId="0" applyFont="1" applyAlignment="1">
      <alignment horizontal="center"/>
    </xf>
    <xf numFmtId="0" fontId="54" fillId="0" borderId="15" xfId="0" applyFont="1" applyBorder="1" applyAlignment="1">
      <alignment vertical="top" wrapText="1"/>
    </xf>
    <xf numFmtId="0" fontId="54" fillId="0" borderId="23" xfId="0" applyFont="1" applyBorder="1" applyAlignment="1">
      <alignment vertical="top" wrapText="1"/>
    </xf>
    <xf numFmtId="0" fontId="54" fillId="0" borderId="14" xfId="0" applyFont="1" applyBorder="1" applyAlignment="1">
      <alignment vertical="top" wrapText="1"/>
    </xf>
    <xf numFmtId="0" fontId="54" fillId="0" borderId="69" xfId="0" applyFont="1" applyBorder="1" applyAlignment="1">
      <alignment vertical="top" wrapText="1"/>
    </xf>
    <xf numFmtId="0" fontId="54" fillId="0" borderId="40" xfId="0" applyFont="1" applyBorder="1" applyAlignment="1">
      <alignment vertical="top" wrapText="1"/>
    </xf>
    <xf numFmtId="0" fontId="54" fillId="0" borderId="50" xfId="0" applyFont="1" applyBorder="1" applyAlignment="1">
      <alignment vertical="top" wrapText="1"/>
    </xf>
    <xf numFmtId="0" fontId="54" fillId="0" borderId="59" xfId="0" applyFont="1" applyBorder="1" applyAlignment="1">
      <alignment vertical="top" wrapText="1"/>
    </xf>
    <xf numFmtId="0" fontId="48" fillId="0" borderId="0" xfId="5" applyFont="1"/>
    <xf numFmtId="0" fontId="29" fillId="0" borderId="46" xfId="0" applyFont="1" applyBorder="1"/>
    <xf numFmtId="0" fontId="2" fillId="0" borderId="32" xfId="11" applyFont="1" applyBorder="1" applyAlignment="1">
      <alignment horizontal="center" vertical="center" wrapText="1"/>
    </xf>
    <xf numFmtId="0" fontId="2" fillId="0" borderId="0" xfId="11" applyFont="1"/>
    <xf numFmtId="0" fontId="2" fillId="3" borderId="47" xfId="10" applyFont="1" applyFill="1" applyBorder="1"/>
    <xf numFmtId="0" fontId="32" fillId="0" borderId="56" xfId="5" applyFont="1" applyBorder="1" applyAlignment="1">
      <alignment horizontal="center" vertical="center"/>
    </xf>
    <xf numFmtId="0" fontId="32" fillId="0" borderId="53" xfId="5" applyFont="1" applyBorder="1" applyAlignment="1">
      <alignment horizontal="center" vertical="center"/>
    </xf>
    <xf numFmtId="0" fontId="32" fillId="0" borderId="0" xfId="5" applyFont="1" applyAlignment="1">
      <alignment horizontal="center"/>
    </xf>
    <xf numFmtId="0" fontId="24" fillId="0" borderId="57" xfId="5" applyBorder="1" applyAlignment="1">
      <alignment vertical="center"/>
    </xf>
    <xf numFmtId="0" fontId="24" fillId="0" borderId="25" xfId="5" applyBorder="1" applyAlignment="1">
      <alignment vertical="center"/>
    </xf>
    <xf numFmtId="0" fontId="24" fillId="0" borderId="25" xfId="5" applyBorder="1" applyAlignment="1">
      <alignment horizontal="right" vertical="center"/>
    </xf>
    <xf numFmtId="0" fontId="24" fillId="0" borderId="74" xfId="5" applyBorder="1" applyAlignment="1">
      <alignment horizontal="center" vertical="center"/>
    </xf>
    <xf numFmtId="0" fontId="24" fillId="0" borderId="3" xfId="5" applyBorder="1" applyAlignment="1">
      <alignment vertical="center"/>
    </xf>
    <xf numFmtId="0" fontId="24" fillId="0" borderId="4" xfId="5" applyBorder="1" applyAlignment="1">
      <alignment vertical="center"/>
    </xf>
    <xf numFmtId="0" fontId="24" fillId="0" borderId="4" xfId="5" applyBorder="1" applyAlignment="1">
      <alignment horizontal="right" vertical="center"/>
    </xf>
    <xf numFmtId="0" fontId="24" fillId="0" borderId="49" xfId="5" applyBorder="1" applyAlignment="1">
      <alignment vertical="center"/>
    </xf>
    <xf numFmtId="0" fontId="32" fillId="0" borderId="3" xfId="5" applyFont="1" applyBorder="1" applyAlignment="1">
      <alignment vertical="center"/>
    </xf>
    <xf numFmtId="0" fontId="32" fillId="0" borderId="4" xfId="5" applyFont="1" applyBorder="1" applyAlignment="1">
      <alignment vertical="center"/>
    </xf>
    <xf numFmtId="0" fontId="24" fillId="0" borderId="32" xfId="5" applyBorder="1" applyAlignment="1">
      <alignment vertical="center"/>
    </xf>
    <xf numFmtId="0" fontId="24" fillId="0" borderId="41" xfId="5" applyBorder="1" applyAlignment="1">
      <alignment horizontal="center" vertical="center"/>
    </xf>
    <xf numFmtId="0" fontId="7" fillId="0" borderId="33" xfId="0" applyFont="1" applyBorder="1"/>
    <xf numFmtId="2" fontId="0" fillId="0" borderId="0" xfId="0" applyNumberFormat="1" applyBorder="1"/>
    <xf numFmtId="0" fontId="20" fillId="0" borderId="0" xfId="3" applyFont="1"/>
    <xf numFmtId="0" fontId="29" fillId="0" borderId="0" xfId="3" applyFont="1" applyAlignment="1">
      <alignment horizontal="right"/>
    </xf>
    <xf numFmtId="0" fontId="29" fillId="0" borderId="0" xfId="3" applyFont="1"/>
    <xf numFmtId="0" fontId="20" fillId="0" borderId="0" xfId="3" applyFont="1" applyFill="1"/>
    <xf numFmtId="0" fontId="20" fillId="0" borderId="0" xfId="3" applyFont="1" applyFill="1" applyAlignment="1">
      <alignment horizontal="right"/>
    </xf>
    <xf numFmtId="0" fontId="29" fillId="0" borderId="0" xfId="3" applyFont="1" applyAlignment="1">
      <alignment horizontal="center"/>
    </xf>
    <xf numFmtId="0" fontId="20" fillId="0" borderId="0" xfId="3" applyFont="1" applyAlignment="1">
      <alignment horizontal="center"/>
    </xf>
    <xf numFmtId="0" fontId="20" fillId="0" borderId="0" xfId="3" applyFont="1" applyAlignment="1">
      <alignment horizontal="center" wrapText="1"/>
    </xf>
    <xf numFmtId="0" fontId="20" fillId="0" borderId="0" xfId="3" applyFont="1" applyAlignment="1">
      <alignment horizontal="right"/>
    </xf>
    <xf numFmtId="0" fontId="20" fillId="0" borderId="35" xfId="3" applyFont="1" applyBorder="1" applyAlignment="1">
      <alignment horizontal="center" vertical="center" wrapText="1"/>
    </xf>
    <xf numFmtId="0" fontId="20" fillId="0" borderId="0" xfId="3" applyFont="1" applyBorder="1" applyAlignment="1">
      <alignment vertical="top"/>
    </xf>
    <xf numFmtId="0" fontId="20" fillId="0" borderId="0" xfId="3" applyFont="1" applyAlignment="1">
      <alignment vertical="top"/>
    </xf>
    <xf numFmtId="0" fontId="20" fillId="0" borderId="35" xfId="3" applyFont="1" applyBorder="1" applyAlignment="1">
      <alignment horizontal="center"/>
    </xf>
    <xf numFmtId="0" fontId="20" fillId="0" borderId="0" xfId="3" applyFont="1" applyBorder="1"/>
    <xf numFmtId="4" fontId="20" fillId="0" borderId="35" xfId="3" applyNumberFormat="1" applyFont="1" applyBorder="1"/>
    <xf numFmtId="4" fontId="20" fillId="0" borderId="0" xfId="3" applyNumberFormat="1" applyFont="1" applyBorder="1"/>
    <xf numFmtId="4" fontId="20" fillId="0" borderId="0" xfId="3" applyNumberFormat="1" applyFont="1" applyFill="1" applyBorder="1"/>
    <xf numFmtId="4" fontId="20" fillId="0" borderId="0" xfId="3" applyNumberFormat="1" applyFont="1" applyBorder="1" applyAlignment="1">
      <alignment horizontal="left" vertical="center"/>
    </xf>
    <xf numFmtId="0" fontId="45" fillId="0" borderId="0" xfId="3" applyFont="1"/>
    <xf numFmtId="0" fontId="20" fillId="0" borderId="0" xfId="3" applyFont="1" applyAlignment="1">
      <alignment wrapText="1"/>
    </xf>
    <xf numFmtId="0" fontId="20" fillId="0" borderId="46" xfId="0" applyFont="1" applyBorder="1" applyAlignment="1">
      <alignment horizontal="center" vertical="center" wrapText="1"/>
    </xf>
    <xf numFmtId="2" fontId="0" fillId="0" borderId="23" xfId="0" applyNumberFormat="1" applyBorder="1" applyAlignment="1">
      <alignment horizontal="right"/>
    </xf>
    <xf numFmtId="2" fontId="0" fillId="3" borderId="50" xfId="0" applyNumberFormat="1" applyFill="1" applyBorder="1"/>
    <xf numFmtId="0" fontId="56" fillId="4" borderId="46" xfId="2" applyFont="1" applyFill="1" applyBorder="1" applyAlignment="1">
      <alignment horizontal="center" vertical="center" wrapText="1"/>
    </xf>
    <xf numFmtId="0" fontId="45" fillId="0" borderId="0" xfId="2" applyFont="1"/>
    <xf numFmtId="0" fontId="45" fillId="0" borderId="0" xfId="2" applyFont="1" applyAlignment="1"/>
    <xf numFmtId="0" fontId="45" fillId="0" borderId="0" xfId="2" applyFont="1" applyAlignment="1">
      <alignment wrapText="1"/>
    </xf>
    <xf numFmtId="0" fontId="45" fillId="0" borderId="0" xfId="2" applyFont="1" applyAlignment="1">
      <alignment horizontal="left"/>
    </xf>
    <xf numFmtId="0" fontId="16" fillId="0" borderId="0" xfId="2" applyFont="1"/>
    <xf numFmtId="0" fontId="20" fillId="0" borderId="0" xfId="2" applyFont="1"/>
    <xf numFmtId="0" fontId="24" fillId="0" borderId="54" xfId="4" applyFont="1" applyBorder="1"/>
    <xf numFmtId="0" fontId="51" fillId="0" borderId="5" xfId="4" applyFont="1" applyBorder="1"/>
    <xf numFmtId="0" fontId="51" fillId="0" borderId="28" xfId="4" applyFont="1" applyBorder="1"/>
    <xf numFmtId="0" fontId="52" fillId="0" borderId="46" xfId="0" applyFont="1" applyBorder="1" applyAlignment="1">
      <alignment horizontal="center" vertical="center" wrapText="1"/>
    </xf>
    <xf numFmtId="0" fontId="52" fillId="0" borderId="62" xfId="0" applyFont="1" applyBorder="1" applyAlignment="1">
      <alignment horizontal="center" vertical="center" wrapText="1"/>
    </xf>
    <xf numFmtId="4" fontId="5" fillId="0" borderId="59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39" xfId="0" applyNumberFormat="1" applyFont="1" applyBorder="1" applyAlignment="1">
      <alignment horizontal="right" vertical="center"/>
    </xf>
    <xf numFmtId="4" fontId="5" fillId="0" borderId="33" xfId="0" applyNumberFormat="1" applyFont="1" applyBorder="1" applyAlignment="1">
      <alignment horizontal="right" vertical="center"/>
    </xf>
    <xf numFmtId="4" fontId="5" fillId="0" borderId="46" xfId="0" applyNumberFormat="1" applyFont="1" applyBorder="1" applyAlignment="1">
      <alignment horizontal="right" vertical="center"/>
    </xf>
    <xf numFmtId="4" fontId="8" fillId="0" borderId="51" xfId="0" applyNumberFormat="1" applyFont="1" applyBorder="1" applyAlignment="1">
      <alignment horizontal="right" vertical="center"/>
    </xf>
    <xf numFmtId="0" fontId="32" fillId="0" borderId="51" xfId="2" applyFont="1" applyFill="1" applyBorder="1"/>
    <xf numFmtId="0" fontId="20" fillId="0" borderId="51" xfId="2" applyFont="1" applyFill="1" applyBorder="1"/>
    <xf numFmtId="0" fontId="16" fillId="0" borderId="46" xfId="2" applyFont="1" applyBorder="1" applyAlignment="1">
      <alignment horizontal="center"/>
    </xf>
    <xf numFmtId="4" fontId="29" fillId="0" borderId="46" xfId="2" applyNumberFormat="1" applyFont="1" applyFill="1" applyBorder="1"/>
    <xf numFmtId="4" fontId="29" fillId="0" borderId="46" xfId="2" applyNumberFormat="1" applyFont="1" applyBorder="1"/>
    <xf numFmtId="0" fontId="20" fillId="0" borderId="35" xfId="2" applyFont="1" applyFill="1" applyBorder="1"/>
    <xf numFmtId="4" fontId="20" fillId="0" borderId="2" xfId="2" applyNumberFormat="1" applyFont="1" applyBorder="1"/>
    <xf numFmtId="4" fontId="20" fillId="0" borderId="1" xfId="2" applyNumberFormat="1" applyFont="1" applyBorder="1"/>
    <xf numFmtId="0" fontId="20" fillId="0" borderId="35" xfId="2" applyFont="1" applyFill="1" applyBorder="1" applyAlignment="1">
      <alignment vertical="top" wrapText="1"/>
    </xf>
    <xf numFmtId="4" fontId="20" fillId="0" borderId="39" xfId="2" applyNumberFormat="1" applyFont="1" applyBorder="1"/>
    <xf numFmtId="4" fontId="20" fillId="0" borderId="35" xfId="2" applyNumberFormat="1" applyFont="1" applyBorder="1"/>
    <xf numFmtId="0" fontId="20" fillId="0" borderId="40" xfId="2" applyFont="1" applyFill="1" applyBorder="1" applyAlignment="1">
      <alignment vertical="top" wrapText="1"/>
    </xf>
    <xf numFmtId="4" fontId="20" fillId="0" borderId="15" xfId="2" applyNumberFormat="1" applyFont="1" applyBorder="1"/>
    <xf numFmtId="4" fontId="20" fillId="0" borderId="40" xfId="2" applyNumberFormat="1" applyFont="1" applyBorder="1"/>
    <xf numFmtId="0" fontId="20" fillId="0" borderId="50" xfId="2" applyFont="1" applyFill="1" applyBorder="1" applyAlignment="1">
      <alignment vertical="top" wrapText="1"/>
    </xf>
    <xf numFmtId="3" fontId="20" fillId="0" borderId="23" xfId="2" applyNumberFormat="1" applyFont="1" applyFill="1" applyBorder="1" applyAlignment="1">
      <alignment horizontal="center" vertical="center"/>
    </xf>
    <xf numFmtId="4" fontId="20" fillId="0" borderId="23" xfId="2" applyNumberFormat="1" applyFont="1" applyBorder="1"/>
    <xf numFmtId="4" fontId="20" fillId="0" borderId="50" xfId="2" applyNumberFormat="1" applyFont="1" applyBorder="1"/>
    <xf numFmtId="4" fontId="20" fillId="0" borderId="23" xfId="2" applyNumberFormat="1" applyFont="1" applyFill="1" applyBorder="1"/>
    <xf numFmtId="4" fontId="20" fillId="0" borderId="29" xfId="2" applyNumberFormat="1" applyFont="1" applyFill="1" applyBorder="1"/>
    <xf numFmtId="0" fontId="20" fillId="0" borderId="65" xfId="2" applyFont="1" applyFill="1" applyBorder="1" applyAlignment="1">
      <alignment vertical="top" wrapText="1"/>
    </xf>
    <xf numFmtId="3" fontId="20" fillId="0" borderId="29" xfId="2" applyNumberFormat="1" applyFont="1" applyFill="1" applyBorder="1" applyAlignment="1">
      <alignment horizontal="center" vertical="center"/>
    </xf>
    <xf numFmtId="4" fontId="20" fillId="0" borderId="29" xfId="2" applyNumberFormat="1" applyFont="1" applyBorder="1"/>
    <xf numFmtId="4" fontId="20" fillId="0" borderId="65" xfId="2" applyNumberFormat="1" applyFont="1" applyBorder="1"/>
    <xf numFmtId="0" fontId="16" fillId="0" borderId="23" xfId="2" applyFont="1" applyFill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4" fontId="20" fillId="0" borderId="6" xfId="2" applyNumberFormat="1" applyFont="1" applyBorder="1"/>
    <xf numFmtId="4" fontId="20" fillId="0" borderId="36" xfId="2" applyNumberFormat="1" applyFont="1" applyBorder="1"/>
    <xf numFmtId="0" fontId="32" fillId="0" borderId="51" xfId="2" applyFont="1" applyFill="1" applyBorder="1" applyAlignment="1">
      <alignment wrapText="1"/>
    </xf>
    <xf numFmtId="0" fontId="20" fillId="0" borderId="51" xfId="2" applyFont="1" applyFill="1" applyBorder="1" applyAlignment="1">
      <alignment wrapText="1"/>
    </xf>
    <xf numFmtId="0" fontId="20" fillId="0" borderId="46" xfId="2" applyFont="1" applyBorder="1" applyAlignment="1">
      <alignment horizontal="center" vertical="center"/>
    </xf>
    <xf numFmtId="0" fontId="20" fillId="0" borderId="35" xfId="2" applyFont="1" applyBorder="1"/>
    <xf numFmtId="0" fontId="16" fillId="0" borderId="39" xfId="2" applyFont="1" applyBorder="1" applyAlignment="1">
      <alignment horizontal="center"/>
    </xf>
    <xf numFmtId="0" fontId="20" fillId="0" borderId="63" xfId="2" applyFont="1" applyFill="1" applyBorder="1" applyAlignment="1">
      <alignment wrapText="1"/>
    </xf>
    <xf numFmtId="0" fontId="20" fillId="0" borderId="33" xfId="2" applyFont="1" applyBorder="1" applyAlignment="1">
      <alignment horizontal="center"/>
    </xf>
    <xf numFmtId="4" fontId="20" fillId="0" borderId="33" xfId="2" applyNumberFormat="1" applyFont="1" applyBorder="1"/>
    <xf numFmtId="0" fontId="20" fillId="0" borderId="51" xfId="2" applyFont="1" applyFill="1" applyBorder="1" applyAlignment="1">
      <alignment vertical="center" wrapText="1"/>
    </xf>
    <xf numFmtId="0" fontId="20" fillId="0" borderId="46" xfId="2" applyFont="1" applyBorder="1" applyAlignment="1">
      <alignment horizontal="center"/>
    </xf>
    <xf numFmtId="0" fontId="20" fillId="0" borderId="0" xfId="2" applyFont="1" applyFill="1" applyBorder="1" applyAlignment="1">
      <alignment vertical="center" wrapText="1"/>
    </xf>
    <xf numFmtId="0" fontId="20" fillId="0" borderId="0" xfId="2" applyFont="1" applyBorder="1"/>
    <xf numFmtId="4" fontId="5" fillId="0" borderId="50" xfId="0" applyNumberFormat="1" applyFont="1" applyBorder="1" applyAlignment="1">
      <alignment horizontal="right" vertical="center"/>
    </xf>
    <xf numFmtId="4" fontId="5" fillId="0" borderId="35" xfId="0" applyNumberFormat="1" applyFont="1" applyBorder="1" applyAlignment="1">
      <alignment horizontal="right" vertical="center"/>
    </xf>
    <xf numFmtId="4" fontId="5" fillId="0" borderId="67" xfId="0" applyNumberFormat="1" applyFont="1" applyBorder="1" applyAlignment="1">
      <alignment horizontal="right" vertical="center"/>
    </xf>
    <xf numFmtId="4" fontId="5" fillId="0" borderId="27" xfId="0" applyNumberFormat="1" applyFont="1" applyBorder="1" applyAlignment="1">
      <alignment horizontal="right" vertical="center"/>
    </xf>
    <xf numFmtId="4" fontId="5" fillId="0" borderId="64" xfId="0" applyNumberFormat="1" applyFont="1" applyBorder="1" applyAlignment="1">
      <alignment horizontal="right" vertical="center"/>
    </xf>
    <xf numFmtId="4" fontId="5" fillId="0" borderId="63" xfId="0" applyNumberFormat="1" applyFont="1" applyBorder="1" applyAlignment="1">
      <alignment horizontal="right" vertical="center"/>
    </xf>
    <xf numFmtId="4" fontId="5" fillId="0" borderId="66" xfId="0" applyNumberFormat="1" applyFont="1" applyBorder="1" applyAlignment="1">
      <alignment horizontal="right" vertical="center"/>
    </xf>
    <xf numFmtId="4" fontId="5" fillId="0" borderId="31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20" fillId="0" borderId="51" xfId="2" applyFont="1" applyBorder="1" applyAlignment="1">
      <alignment horizontal="center" vertical="center"/>
    </xf>
    <xf numFmtId="0" fontId="55" fillId="4" borderId="46" xfId="2" applyFont="1" applyFill="1" applyBorder="1" applyAlignment="1">
      <alignment horizontal="center" vertical="center" wrapText="1"/>
    </xf>
    <xf numFmtId="0" fontId="20" fillId="4" borderId="46" xfId="2" applyFont="1" applyFill="1" applyBorder="1" applyAlignment="1">
      <alignment horizontal="center" vertical="center" wrapText="1"/>
    </xf>
    <xf numFmtId="0" fontId="55" fillId="4" borderId="21" xfId="2" applyFont="1" applyFill="1" applyBorder="1" applyAlignment="1">
      <alignment horizontal="center" vertical="center" wrapText="1"/>
    </xf>
    <xf numFmtId="0" fontId="16" fillId="0" borderId="51" xfId="2" applyFont="1" applyBorder="1" applyAlignment="1">
      <alignment horizontal="center"/>
    </xf>
    <xf numFmtId="0" fontId="63" fillId="0" borderId="12" xfId="2" applyFont="1" applyBorder="1" applyAlignment="1">
      <alignment vertical="center" wrapText="1"/>
    </xf>
    <xf numFmtId="0" fontId="32" fillId="0" borderId="1" xfId="4" applyFont="1" applyBorder="1" applyAlignment="1">
      <alignment horizontal="center" vertical="center"/>
    </xf>
    <xf numFmtId="2" fontId="24" fillId="0" borderId="64" xfId="4" applyNumberFormat="1" applyFont="1" applyBorder="1" applyAlignment="1"/>
    <xf numFmtId="2" fontId="51" fillId="0" borderId="51" xfId="4" applyNumberFormat="1" applyFont="1" applyBorder="1" applyAlignment="1"/>
    <xf numFmtId="2" fontId="32" fillId="0" borderId="51" xfId="4" applyNumberFormat="1" applyFont="1" applyBorder="1" applyAlignment="1"/>
    <xf numFmtId="2" fontId="51" fillId="0" borderId="61" xfId="4" applyNumberFormat="1" applyFont="1" applyBorder="1" applyAlignment="1"/>
    <xf numFmtId="2" fontId="51" fillId="0" borderId="50" xfId="4" applyNumberFormat="1" applyFont="1" applyBorder="1" applyAlignment="1">
      <alignment vertical="center"/>
    </xf>
    <xf numFmtId="2" fontId="51" fillId="0" borderId="50" xfId="4" applyNumberFormat="1" applyFont="1" applyBorder="1" applyAlignment="1"/>
    <xf numFmtId="0" fontId="32" fillId="0" borderId="36" xfId="4" applyFont="1" applyBorder="1" applyAlignment="1">
      <alignment horizontal="center" vertical="center"/>
    </xf>
    <xf numFmtId="2" fontId="32" fillId="0" borderId="50" xfId="4" applyNumberFormat="1" applyFont="1" applyBorder="1" applyAlignment="1"/>
    <xf numFmtId="2" fontId="24" fillId="0" borderId="63" xfId="4" applyNumberFormat="1" applyFont="1" applyBorder="1" applyAlignment="1"/>
    <xf numFmtId="2" fontId="51" fillId="0" borderId="64" xfId="4" applyNumberFormat="1" applyFont="1" applyBorder="1" applyAlignment="1"/>
    <xf numFmtId="2" fontId="51" fillId="0" borderId="63" xfId="4" applyNumberFormat="1" applyFont="1" applyBorder="1" applyAlignment="1"/>
    <xf numFmtId="0" fontId="32" fillId="0" borderId="42" xfId="4" applyFont="1" applyBorder="1" applyAlignment="1">
      <alignment horizontal="center" vertical="center"/>
    </xf>
    <xf numFmtId="0" fontId="32" fillId="0" borderId="45" xfId="4" applyFont="1" applyBorder="1" applyAlignment="1">
      <alignment horizontal="center" vertical="center"/>
    </xf>
    <xf numFmtId="2" fontId="51" fillId="0" borderId="53" xfId="4" applyNumberFormat="1" applyFont="1" applyBorder="1" applyAlignment="1"/>
    <xf numFmtId="2" fontId="24" fillId="0" borderId="61" xfId="4" applyNumberFormat="1" applyFont="1" applyBorder="1" applyAlignment="1"/>
    <xf numFmtId="2" fontId="32" fillId="0" borderId="49" xfId="4" applyNumberFormat="1" applyFont="1" applyBorder="1" applyAlignment="1"/>
    <xf numFmtId="2" fontId="24" fillId="0" borderId="41" xfId="4" applyNumberFormat="1" applyFont="1" applyBorder="1" applyAlignment="1"/>
    <xf numFmtId="2" fontId="32" fillId="0" borderId="53" xfId="4" applyNumberFormat="1" applyFont="1" applyBorder="1" applyAlignment="1"/>
    <xf numFmtId="2" fontId="51" fillId="0" borderId="49" xfId="4" applyNumberFormat="1" applyFont="1" applyBorder="1" applyAlignment="1"/>
    <xf numFmtId="2" fontId="51" fillId="0" borderId="49" xfId="4" applyNumberFormat="1" applyFont="1" applyBorder="1" applyAlignment="1">
      <alignment vertical="center"/>
    </xf>
    <xf numFmtId="2" fontId="51" fillId="0" borderId="41" xfId="4" applyNumberFormat="1" applyFont="1" applyBorder="1" applyAlignment="1"/>
    <xf numFmtId="0" fontId="3" fillId="0" borderId="24" xfId="11" applyFont="1" applyBorder="1"/>
    <xf numFmtId="0" fontId="3" fillId="0" borderId="26" xfId="11" applyFont="1" applyBorder="1"/>
    <xf numFmtId="0" fontId="3" fillId="0" borderId="28" xfId="11" applyFont="1" applyBorder="1"/>
    <xf numFmtId="0" fontId="3" fillId="0" borderId="71" xfId="11" applyFont="1" applyBorder="1"/>
    <xf numFmtId="0" fontId="28" fillId="0" borderId="71" xfId="11" applyFont="1" applyBorder="1"/>
    <xf numFmtId="2" fontId="2" fillId="0" borderId="57" xfId="11" applyNumberFormat="1" applyBorder="1"/>
    <xf numFmtId="2" fontId="2" fillId="0" borderId="3" xfId="11" applyNumberFormat="1" applyBorder="1"/>
    <xf numFmtId="2" fontId="2" fillId="0" borderId="54" xfId="11" applyNumberFormat="1" applyBorder="1"/>
    <xf numFmtId="2" fontId="2" fillId="0" borderId="12" xfId="11" applyNumberFormat="1" applyBorder="1"/>
    <xf numFmtId="0" fontId="0" fillId="0" borderId="51" xfId="0" applyBorder="1" applyAlignment="1">
      <alignment horizontal="center" vertical="center" wrapText="1"/>
    </xf>
    <xf numFmtId="49" fontId="0" fillId="0" borderId="36" xfId="0" applyNumberFormat="1" applyFont="1" applyBorder="1" applyAlignment="1">
      <alignment horizontal="center" vertical="center"/>
    </xf>
    <xf numFmtId="43" fontId="5" fillId="0" borderId="50" xfId="1" applyNumberFormat="1" applyFont="1" applyBorder="1"/>
    <xf numFmtId="43" fontId="5" fillId="0" borderId="63" xfId="1" applyNumberFormat="1" applyFont="1" applyBorder="1"/>
    <xf numFmtId="0" fontId="0" fillId="0" borderId="53" xfId="0" applyBorder="1" applyAlignment="1">
      <alignment horizontal="center" vertical="center" wrapText="1"/>
    </xf>
    <xf numFmtId="49" fontId="0" fillId="0" borderId="42" xfId="0" applyNumberFormat="1" applyFont="1" applyBorder="1" applyAlignment="1">
      <alignment horizontal="center" vertical="center"/>
    </xf>
    <xf numFmtId="2" fontId="5" fillId="0" borderId="61" xfId="0" applyNumberFormat="1" applyFont="1" applyBorder="1" applyAlignment="1">
      <alignment horizontal="right" vertical="center"/>
    </xf>
    <xf numFmtId="4" fontId="5" fillId="0" borderId="49" xfId="0" applyNumberFormat="1" applyFont="1" applyBorder="1"/>
    <xf numFmtId="4" fontId="5" fillId="0" borderId="41" xfId="0" applyNumberFormat="1" applyFont="1" applyBorder="1"/>
    <xf numFmtId="4" fontId="7" fillId="0" borderId="45" xfId="0" applyNumberFormat="1" applyFont="1" applyBorder="1"/>
    <xf numFmtId="3" fontId="5" fillId="0" borderId="51" xfId="0" applyNumberFormat="1" applyFont="1" applyBorder="1" applyAlignment="1">
      <alignment horizontal="center"/>
    </xf>
    <xf numFmtId="4" fontId="5" fillId="0" borderId="64" xfId="0" applyNumberFormat="1" applyFont="1" applyBorder="1"/>
    <xf numFmtId="4" fontId="5" fillId="0" borderId="50" xfId="0" applyNumberFormat="1" applyFont="1" applyBorder="1"/>
    <xf numFmtId="4" fontId="5" fillId="0" borderId="63" xfId="0" applyNumberFormat="1" applyFont="1" applyBorder="1"/>
    <xf numFmtId="49" fontId="5" fillId="0" borderId="53" xfId="0" applyNumberFormat="1" applyFont="1" applyBorder="1" applyAlignment="1">
      <alignment horizontal="center" wrapText="1"/>
    </xf>
    <xf numFmtId="3" fontId="5" fillId="0" borderId="53" xfId="0" applyNumberFormat="1" applyFont="1" applyBorder="1" applyAlignment="1">
      <alignment horizontal="center"/>
    </xf>
    <xf numFmtId="4" fontId="5" fillId="0" borderId="74" xfId="0" applyNumberFormat="1" applyFont="1" applyBorder="1"/>
    <xf numFmtId="4" fontId="5" fillId="0" borderId="55" xfId="0" applyNumberFormat="1" applyFont="1" applyBorder="1"/>
    <xf numFmtId="4" fontId="7" fillId="0" borderId="53" xfId="0" applyNumberFormat="1" applyFont="1" applyBorder="1"/>
    <xf numFmtId="0" fontId="5" fillId="0" borderId="5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4" fontId="5" fillId="0" borderId="64" xfId="0" applyNumberFormat="1" applyFont="1" applyBorder="1" applyAlignment="1">
      <alignment horizontal="right"/>
    </xf>
    <xf numFmtId="4" fontId="5" fillId="0" borderId="50" xfId="0" applyNumberFormat="1" applyFont="1" applyBorder="1" applyAlignment="1">
      <alignment horizontal="right"/>
    </xf>
    <xf numFmtId="4" fontId="7" fillId="0" borderId="50" xfId="0" applyNumberFormat="1" applyFont="1" applyBorder="1" applyAlignment="1">
      <alignment horizontal="right"/>
    </xf>
    <xf numFmtId="4" fontId="0" fillId="0" borderId="50" xfId="0" applyNumberFormat="1" applyBorder="1" applyAlignment="1">
      <alignment horizontal="right"/>
    </xf>
    <xf numFmtId="4" fontId="2" fillId="0" borderId="50" xfId="0" applyNumberFormat="1" applyFont="1" applyBorder="1" applyAlignment="1">
      <alignment horizontal="right"/>
    </xf>
    <xf numFmtId="4" fontId="0" fillId="0" borderId="63" xfId="0" applyNumberFormat="1" applyBorder="1" applyAlignment="1">
      <alignment horizontal="right"/>
    </xf>
    <xf numFmtId="4" fontId="5" fillId="0" borderId="61" xfId="0" applyNumberFormat="1" applyFont="1" applyBorder="1" applyAlignment="1">
      <alignment horizontal="right"/>
    </xf>
    <xf numFmtId="4" fontId="5" fillId="0" borderId="49" xfId="0" applyNumberFormat="1" applyFont="1" applyBorder="1" applyAlignment="1">
      <alignment horizontal="right"/>
    </xf>
    <xf numFmtId="4" fontId="7" fillId="0" borderId="49" xfId="0" applyNumberFormat="1" applyFont="1" applyBorder="1" applyAlignment="1">
      <alignment horizontal="right"/>
    </xf>
    <xf numFmtId="4" fontId="6" fillId="0" borderId="49" xfId="0" applyNumberFormat="1" applyFont="1" applyBorder="1" applyAlignment="1">
      <alignment horizontal="right"/>
    </xf>
    <xf numFmtId="4" fontId="0" fillId="0" borderId="49" xfId="0" applyNumberFormat="1" applyBorder="1" applyAlignment="1">
      <alignment horizontal="right"/>
    </xf>
    <xf numFmtId="4" fontId="8" fillId="0" borderId="49" xfId="0" applyNumberFormat="1" applyFont="1" applyBorder="1" applyAlignment="1">
      <alignment horizontal="right"/>
    </xf>
    <xf numFmtId="4" fontId="0" fillId="0" borderId="41" xfId="0" applyNumberFormat="1" applyBorder="1" applyAlignment="1">
      <alignment horizontal="right"/>
    </xf>
    <xf numFmtId="2" fontId="7" fillId="0" borderId="17" xfId="0" applyNumberFormat="1" applyFont="1" applyBorder="1"/>
    <xf numFmtId="0" fontId="5" fillId="0" borderId="45" xfId="0" applyFont="1" applyBorder="1" applyAlignment="1">
      <alignment horizontal="center" vertical="center" wrapText="1"/>
    </xf>
    <xf numFmtId="2" fontId="7" fillId="0" borderId="45" xfId="0" applyNumberFormat="1" applyFont="1" applyBorder="1"/>
    <xf numFmtId="0" fontId="5" fillId="0" borderId="42" xfId="0" applyFont="1" applyBorder="1" applyAlignment="1">
      <alignment horizontal="center" vertical="center" wrapText="1"/>
    </xf>
    <xf numFmtId="0" fontId="12" fillId="0" borderId="0" xfId="2" applyFont="1" applyAlignment="1">
      <alignment horizontal="right"/>
    </xf>
    <xf numFmtId="0" fontId="64" fillId="0" borderId="65" xfId="2" applyFont="1" applyFill="1" applyBorder="1" applyAlignment="1">
      <alignment vertical="top" wrapText="1"/>
    </xf>
    <xf numFmtId="3" fontId="64" fillId="0" borderId="29" xfId="2" applyNumberFormat="1" applyFont="1" applyFill="1" applyBorder="1" applyAlignment="1">
      <alignment horizontal="center" vertical="center"/>
    </xf>
    <xf numFmtId="0" fontId="29" fillId="0" borderId="46" xfId="0" applyFont="1" applyBorder="1" applyAlignment="1">
      <alignment horizontal="center"/>
    </xf>
    <xf numFmtId="4" fontId="0" fillId="0" borderId="59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4" fontId="20" fillId="0" borderId="0" xfId="2" applyNumberFormat="1" applyFont="1"/>
    <xf numFmtId="3" fontId="5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24" fillId="0" borderId="0" xfId="4" applyFont="1"/>
    <xf numFmtId="2" fontId="24" fillId="0" borderId="59" xfId="14" applyNumberFormat="1" applyBorder="1"/>
    <xf numFmtId="2" fontId="24" fillId="0" borderId="23" xfId="14" applyNumberFormat="1" applyBorder="1"/>
    <xf numFmtId="2" fontId="24" fillId="0" borderId="33" xfId="14" applyNumberFormat="1" applyBorder="1"/>
    <xf numFmtId="2" fontId="24" fillId="0" borderId="68" xfId="14" applyNumberFormat="1" applyBorder="1"/>
    <xf numFmtId="2" fontId="24" fillId="0" borderId="69" xfId="14" applyNumberFormat="1" applyBorder="1"/>
    <xf numFmtId="2" fontId="24" fillId="0" borderId="76" xfId="14" applyNumberFormat="1" applyBorder="1"/>
    <xf numFmtId="2" fontId="24" fillId="0" borderId="64" xfId="14" applyNumberFormat="1" applyBorder="1"/>
    <xf numFmtId="2" fontId="24" fillId="0" borderId="61" xfId="14" applyNumberFormat="1" applyBorder="1"/>
    <xf numFmtId="2" fontId="24" fillId="0" borderId="50" xfId="14" applyNumberFormat="1" applyBorder="1"/>
    <xf numFmtId="2" fontId="24" fillId="0" borderId="49" xfId="14" applyNumberFormat="1" applyBorder="1"/>
    <xf numFmtId="2" fontId="24" fillId="0" borderId="63" xfId="14" applyNumberFormat="1" applyBorder="1"/>
    <xf numFmtId="2" fontId="24" fillId="0" borderId="55" xfId="14" applyNumberFormat="1" applyBorder="1"/>
    <xf numFmtId="0" fontId="24" fillId="0" borderId="68" xfId="14" applyNumberFormat="1" applyBorder="1"/>
    <xf numFmtId="0" fontId="24" fillId="0" borderId="69" xfId="14" applyNumberFormat="1" applyBorder="1"/>
    <xf numFmtId="0" fontId="24" fillId="0" borderId="76" xfId="14" applyNumberFormat="1" applyBorder="1"/>
    <xf numFmtId="4" fontId="5" fillId="0" borderId="64" xfId="1" applyNumberFormat="1" applyFont="1" applyBorder="1" applyAlignment="1">
      <alignment horizontal="center" vertical="center"/>
    </xf>
    <xf numFmtId="4" fontId="3" fillId="0" borderId="34" xfId="0" applyNumberFormat="1" applyFont="1" applyBorder="1" applyAlignment="1">
      <alignment horizontal="right" vertical="center"/>
    </xf>
    <xf numFmtId="4" fontId="3" fillId="0" borderId="42" xfId="0" applyNumberFormat="1" applyFont="1" applyBorder="1" applyAlignment="1">
      <alignment horizontal="right" vertical="center"/>
    </xf>
    <xf numFmtId="4" fontId="3" fillId="0" borderId="69" xfId="0" applyNumberFormat="1" applyFont="1" applyBorder="1" applyAlignment="1">
      <alignment horizontal="right" vertical="center"/>
    </xf>
    <xf numFmtId="4" fontId="3" fillId="0" borderId="49" xfId="0" applyNumberFormat="1" applyFont="1" applyBorder="1" applyAlignment="1">
      <alignment horizontal="right" vertical="center"/>
    </xf>
    <xf numFmtId="4" fontId="5" fillId="0" borderId="69" xfId="0" applyNumberFormat="1" applyFont="1" applyBorder="1" applyAlignment="1">
      <alignment horizontal="right"/>
    </xf>
    <xf numFmtId="4" fontId="8" fillId="0" borderId="69" xfId="0" applyNumberFormat="1" applyFont="1" applyBorder="1" applyAlignment="1">
      <alignment horizontal="right"/>
    </xf>
    <xf numFmtId="4" fontId="5" fillId="0" borderId="70" xfId="0" applyNumberFormat="1" applyFont="1" applyBorder="1" applyAlignment="1">
      <alignment horizontal="right"/>
    </xf>
    <xf numFmtId="4" fontId="5" fillId="0" borderId="41" xfId="0" applyNumberFormat="1" applyFont="1" applyBorder="1" applyAlignment="1">
      <alignment horizontal="right"/>
    </xf>
    <xf numFmtId="4" fontId="7" fillId="0" borderId="51" xfId="0" applyNumberFormat="1" applyFont="1" applyBorder="1"/>
    <xf numFmtId="4" fontId="7" fillId="0" borderId="46" xfId="0" applyNumberFormat="1" applyFont="1" applyBorder="1"/>
    <xf numFmtId="0" fontId="24" fillId="0" borderId="49" xfId="5" applyBorder="1" applyAlignment="1">
      <alignment horizontal="right" vertical="center"/>
    </xf>
    <xf numFmtId="0" fontId="58" fillId="0" borderId="0" xfId="0" applyFont="1" applyAlignment="1">
      <alignment horizontal="center"/>
    </xf>
    <xf numFmtId="0" fontId="54" fillId="0" borderId="0" xfId="0" applyFont="1"/>
    <xf numFmtId="0" fontId="54" fillId="0" borderId="0" xfId="0" applyFont="1" applyAlignment="1">
      <alignment horizontal="right"/>
    </xf>
    <xf numFmtId="0" fontId="58" fillId="0" borderId="0" xfId="0" applyFont="1" applyAlignment="1">
      <alignment horizontal="left" indent="4"/>
    </xf>
    <xf numFmtId="0" fontId="54" fillId="0" borderId="0" xfId="0" applyFont="1" applyAlignment="1">
      <alignment horizontal="left" indent="6"/>
    </xf>
    <xf numFmtId="0" fontId="59" fillId="0" borderId="0" xfId="0" applyFont="1" applyAlignment="1">
      <alignment horizontal="left" indent="6"/>
    </xf>
    <xf numFmtId="0" fontId="59" fillId="0" borderId="0" xfId="0" applyFont="1" applyAlignment="1"/>
    <xf numFmtId="0" fontId="29" fillId="0" borderId="0" xfId="0" applyFont="1"/>
    <xf numFmtId="0" fontId="59" fillId="0" borderId="0" xfId="0" applyFont="1"/>
    <xf numFmtId="0" fontId="20" fillId="0" borderId="0" xfId="0" applyFont="1" applyAlignment="1"/>
    <xf numFmtId="0" fontId="58" fillId="0" borderId="0" xfId="0" applyFont="1" applyAlignment="1"/>
    <xf numFmtId="0" fontId="58" fillId="0" borderId="0" xfId="0" applyFont="1" applyAlignment="1">
      <alignment horizontal="left" vertical="top" indent="4"/>
    </xf>
    <xf numFmtId="0" fontId="20" fillId="0" borderId="0" xfId="0" applyFont="1" applyAlignment="1">
      <alignment horizontal="right"/>
    </xf>
    <xf numFmtId="0" fontId="60" fillId="0" borderId="0" xfId="0" applyFont="1"/>
    <xf numFmtId="0" fontId="61" fillId="0" borderId="0" xfId="0" applyFont="1" applyAlignment="1">
      <alignment horizontal="left" indent="6"/>
    </xf>
    <xf numFmtId="0" fontId="54" fillId="0" borderId="0" xfId="0" applyFont="1" applyAlignment="1"/>
    <xf numFmtId="2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3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51" xfId="0" applyBorder="1" applyAlignment="1">
      <alignment horizontal="center" vertical="center" wrapText="1" readingOrder="1"/>
    </xf>
    <xf numFmtId="0" fontId="0" fillId="0" borderId="62" xfId="0" applyFont="1" applyBorder="1" applyAlignment="1">
      <alignment horizontal="center" vertical="center" wrapText="1" readingOrder="1"/>
    </xf>
    <xf numFmtId="49" fontId="0" fillId="0" borderId="51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1" xfId="0" applyBorder="1" applyAlignment="1"/>
    <xf numFmtId="0" fontId="5" fillId="0" borderId="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51" xfId="0" applyFont="1" applyBorder="1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5" fillId="0" borderId="51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6" fillId="0" borderId="58" xfId="0" applyFont="1" applyBorder="1" applyAlignment="1"/>
    <xf numFmtId="0" fontId="0" fillId="0" borderId="62" xfId="0" applyBorder="1" applyAlignment="1"/>
    <xf numFmtId="0" fontId="0" fillId="0" borderId="47" xfId="0" applyBorder="1" applyAlignment="1"/>
    <xf numFmtId="0" fontId="0" fillId="0" borderId="0" xfId="0" applyAlignment="1"/>
    <xf numFmtId="0" fontId="5" fillId="0" borderId="7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0" fillId="0" borderId="37" xfId="0" applyBorder="1" applyAlignment="1"/>
    <xf numFmtId="0" fontId="2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20" fillId="0" borderId="2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24" fillId="0" borderId="11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51" fillId="0" borderId="0" xfId="4" applyFont="1" applyBorder="1" applyAlignment="1"/>
    <xf numFmtId="0" fontId="0" fillId="0" borderId="0" xfId="0" applyBorder="1" applyAlignment="1"/>
    <xf numFmtId="0" fontId="31" fillId="0" borderId="51" xfId="4" applyFont="1" applyBorder="1" applyAlignment="1">
      <alignment horizontal="center" vertical="center" wrapText="1" shrinkToFit="1"/>
    </xf>
    <xf numFmtId="0" fontId="31" fillId="0" borderId="62" xfId="4" applyFont="1" applyBorder="1" applyAlignment="1">
      <alignment horizontal="center" vertical="center" wrapText="1" shrinkToFit="1"/>
    </xf>
    <xf numFmtId="0" fontId="31" fillId="0" borderId="47" xfId="4" applyFont="1" applyBorder="1" applyAlignment="1">
      <alignment horizontal="center" vertical="center" wrapText="1" shrinkToFit="1"/>
    </xf>
    <xf numFmtId="2" fontId="51" fillId="0" borderId="51" xfId="4" applyNumberFormat="1" applyFont="1" applyBorder="1" applyAlignment="1"/>
    <xf numFmtId="2" fontId="0" fillId="0" borderId="47" xfId="0" applyNumberFormat="1" applyBorder="1" applyAlignment="1"/>
    <xf numFmtId="0" fontId="32" fillId="0" borderId="51" xfId="4" applyFont="1" applyBorder="1" applyAlignment="1">
      <alignment horizontal="center" vertical="center"/>
    </xf>
    <xf numFmtId="0" fontId="32" fillId="0" borderId="47" xfId="4" applyFont="1" applyBorder="1" applyAlignment="1">
      <alignment horizontal="center" vertical="center"/>
    </xf>
    <xf numFmtId="0" fontId="32" fillId="0" borderId="51" xfId="4" applyFont="1" applyBorder="1" applyAlignment="1"/>
    <xf numFmtId="0" fontId="25" fillId="0" borderId="62" xfId="0" applyFont="1" applyBorder="1" applyAlignment="1"/>
    <xf numFmtId="0" fontId="25" fillId="0" borderId="47" xfId="0" applyFont="1" applyBorder="1" applyAlignment="1"/>
    <xf numFmtId="2" fontId="32" fillId="0" borderId="51" xfId="4" applyNumberFormat="1" applyFont="1" applyBorder="1" applyAlignment="1"/>
    <xf numFmtId="2" fontId="25" fillId="0" borderId="47" xfId="0" applyNumberFormat="1" applyFont="1" applyBorder="1" applyAlignment="1"/>
    <xf numFmtId="2" fontId="32" fillId="0" borderId="51" xfId="4" applyNumberFormat="1" applyFont="1" applyBorder="1" applyAlignment="1">
      <alignment vertical="center"/>
    </xf>
    <xf numFmtId="2" fontId="32" fillId="0" borderId="47" xfId="4" applyNumberFormat="1" applyFont="1" applyBorder="1" applyAlignment="1">
      <alignment vertical="center"/>
    </xf>
    <xf numFmtId="0" fontId="12" fillId="0" borderId="62" xfId="0" applyFont="1" applyBorder="1" applyAlignment="1"/>
    <xf numFmtId="0" fontId="12" fillId="0" borderId="47" xfId="0" applyFont="1" applyBorder="1" applyAlignment="1"/>
    <xf numFmtId="0" fontId="24" fillId="0" borderId="8" xfId="4" applyFont="1" applyBorder="1" applyAlignment="1">
      <alignment shrinkToFit="1"/>
    </xf>
    <xf numFmtId="0" fontId="0" fillId="0" borderId="32" xfId="0" applyBorder="1" applyAlignment="1">
      <alignment shrinkToFit="1"/>
    </xf>
    <xf numFmtId="0" fontId="0" fillId="0" borderId="41" xfId="0" applyBorder="1" applyAlignment="1">
      <alignment shrinkToFit="1"/>
    </xf>
    <xf numFmtId="0" fontId="24" fillId="0" borderId="51" xfId="4" applyFont="1" applyBorder="1" applyAlignment="1"/>
    <xf numFmtId="0" fontId="0" fillId="0" borderId="62" xfId="0" applyFont="1" applyBorder="1" applyAlignment="1"/>
    <xf numFmtId="0" fontId="0" fillId="0" borderId="47" xfId="0" applyFont="1" applyBorder="1" applyAlignment="1"/>
    <xf numFmtId="0" fontId="24" fillId="0" borderId="50" xfId="4" applyFont="1" applyBorder="1" applyAlignment="1">
      <alignment wrapText="1" shrinkToFit="1"/>
    </xf>
    <xf numFmtId="0" fontId="0" fillId="0" borderId="69" xfId="0" applyBorder="1" applyAlignment="1">
      <alignment wrapText="1" shrinkToFit="1"/>
    </xf>
    <xf numFmtId="0" fontId="0" fillId="0" borderId="67" xfId="0" applyBorder="1" applyAlignment="1">
      <alignment wrapText="1" shrinkToFit="1"/>
    </xf>
    <xf numFmtId="0" fontId="24" fillId="0" borderId="1" xfId="4" applyFont="1" applyBorder="1" applyAlignment="1"/>
    <xf numFmtId="0" fontId="0" fillId="0" borderId="34" xfId="0" applyBorder="1" applyAlignment="1"/>
    <xf numFmtId="0" fontId="24" fillId="0" borderId="50" xfId="4" applyFont="1" applyBorder="1" applyAlignment="1">
      <alignment wrapText="1"/>
    </xf>
    <xf numFmtId="0" fontId="0" fillId="0" borderId="69" xfId="0" applyBorder="1" applyAlignment="1">
      <alignment wrapText="1"/>
    </xf>
    <xf numFmtId="0" fontId="0" fillId="0" borderId="67" xfId="0" applyBorder="1" applyAlignment="1">
      <alignment wrapText="1"/>
    </xf>
    <xf numFmtId="0" fontId="24" fillId="0" borderId="50" xfId="4" applyFont="1" applyBorder="1" applyAlignment="1">
      <alignment vertical="center" wrapText="1" shrinkToFit="1"/>
    </xf>
    <xf numFmtId="0" fontId="0" fillId="0" borderId="69" xfId="0" applyBorder="1" applyAlignment="1">
      <alignment vertical="center" wrapText="1" shrinkToFit="1"/>
    </xf>
    <xf numFmtId="0" fontId="0" fillId="0" borderId="67" xfId="0" applyBorder="1" applyAlignment="1">
      <alignment vertical="center" wrapText="1" shrinkToFit="1"/>
    </xf>
    <xf numFmtId="0" fontId="32" fillId="0" borderId="51" xfId="4" applyFont="1" applyBorder="1" applyAlignment="1">
      <alignment vertical="center" shrinkToFit="1"/>
    </xf>
    <xf numFmtId="0" fontId="12" fillId="0" borderId="62" xfId="0" applyFont="1" applyBorder="1" applyAlignment="1">
      <alignment vertical="center" shrinkToFit="1"/>
    </xf>
    <xf numFmtId="0" fontId="12" fillId="0" borderId="47" xfId="0" applyFont="1" applyBorder="1" applyAlignment="1">
      <alignment vertical="center" shrinkToFit="1"/>
    </xf>
    <xf numFmtId="2" fontId="51" fillId="0" borderId="51" xfId="4" applyNumberFormat="1" applyFont="1" applyBorder="1" applyAlignment="1">
      <alignment vertical="center"/>
    </xf>
    <xf numFmtId="2" fontId="0" fillId="0" borderId="47" xfId="0" applyNumberFormat="1" applyBorder="1" applyAlignment="1">
      <alignment vertical="center"/>
    </xf>
    <xf numFmtId="0" fontId="32" fillId="0" borderId="48" xfId="4" applyFont="1" applyBorder="1" applyAlignment="1"/>
    <xf numFmtId="0" fontId="25" fillId="0" borderId="56" xfId="0" applyFont="1" applyBorder="1" applyAlignment="1"/>
    <xf numFmtId="0" fontId="25" fillId="0" borderId="58" xfId="0" applyFont="1" applyBorder="1" applyAlignment="1"/>
    <xf numFmtId="0" fontId="32" fillId="0" borderId="51" xfId="4" applyFont="1" applyBorder="1" applyAlignment="1">
      <alignment vertical="center"/>
    </xf>
    <xf numFmtId="0" fontId="12" fillId="0" borderId="62" xfId="0" applyFont="1" applyBorder="1" applyAlignment="1">
      <alignment vertical="center"/>
    </xf>
    <xf numFmtId="2" fontId="32" fillId="0" borderId="48" xfId="4" applyNumberFormat="1" applyFont="1" applyBorder="1" applyAlignment="1">
      <alignment vertical="center"/>
    </xf>
    <xf numFmtId="2" fontId="25" fillId="0" borderId="53" xfId="0" applyNumberFormat="1" applyFont="1" applyBorder="1" applyAlignment="1">
      <alignment vertical="center"/>
    </xf>
    <xf numFmtId="0" fontId="24" fillId="0" borderId="20" xfId="4" applyFont="1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21" xfId="0" applyBorder="1" applyAlignment="1">
      <alignment vertical="center"/>
    </xf>
    <xf numFmtId="2" fontId="1" fillId="0" borderId="9" xfId="0" applyNumberFormat="1" applyFont="1" applyBorder="1" applyAlignment="1">
      <alignment vertical="center"/>
    </xf>
    <xf numFmtId="2" fontId="1" fillId="0" borderId="42" xfId="0" applyNumberFormat="1" applyFont="1" applyBorder="1" applyAlignment="1">
      <alignment vertical="center"/>
    </xf>
    <xf numFmtId="2" fontId="0" fillId="0" borderId="57" xfId="0" applyNumberFormat="1" applyBorder="1" applyAlignment="1"/>
    <xf numFmtId="2" fontId="0" fillId="0" borderId="74" xfId="0" applyNumberFormat="1" applyBorder="1" applyAlignment="1"/>
    <xf numFmtId="2" fontId="51" fillId="0" borderId="20" xfId="4" applyNumberFormat="1" applyFont="1" applyBorder="1" applyAlignment="1"/>
    <xf numFmtId="2" fontId="51" fillId="0" borderId="61" xfId="4" applyNumberFormat="1" applyFont="1" applyBorder="1" applyAlignment="1"/>
    <xf numFmtId="0" fontId="24" fillId="0" borderId="63" xfId="4" applyFont="1" applyBorder="1" applyAlignment="1">
      <alignment wrapText="1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1" fillId="0" borderId="9" xfId="0" applyFont="1" applyBorder="1" applyAlignment="1"/>
    <xf numFmtId="0" fontId="1" fillId="0" borderId="78" xfId="0" applyFont="1" applyBorder="1" applyAlignment="1"/>
    <xf numFmtId="0" fontId="1" fillId="0" borderId="10" xfId="0" applyFont="1" applyBorder="1" applyAlignment="1"/>
    <xf numFmtId="0" fontId="24" fillId="0" borderId="50" xfId="4" applyFont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67" xfId="0" applyBorder="1" applyAlignment="1">
      <alignment vertical="center"/>
    </xf>
    <xf numFmtId="2" fontId="24" fillId="0" borderId="54" xfId="4" applyNumberFormat="1" applyFont="1" applyBorder="1" applyAlignment="1"/>
    <xf numFmtId="2" fontId="24" fillId="0" borderId="55" xfId="4" applyNumberFormat="1" applyFont="1" applyBorder="1" applyAlignment="1"/>
    <xf numFmtId="0" fontId="24" fillId="0" borderId="54" xfId="4" applyFont="1" applyBorder="1" applyAlignment="1"/>
    <xf numFmtId="0" fontId="0" fillId="0" borderId="5" xfId="0" applyBorder="1" applyAlignment="1"/>
    <xf numFmtId="0" fontId="0" fillId="0" borderId="55" xfId="0" applyBorder="1" applyAlignment="1"/>
    <xf numFmtId="0" fontId="24" fillId="0" borderId="8" xfId="4" applyFont="1" applyBorder="1" applyAlignment="1"/>
    <xf numFmtId="0" fontId="0" fillId="0" borderId="32" xfId="0" applyFont="1" applyBorder="1" applyAlignment="1"/>
    <xf numFmtId="0" fontId="0" fillId="0" borderId="30" xfId="0" applyFont="1" applyBorder="1" applyAlignment="1"/>
    <xf numFmtId="2" fontId="2" fillId="0" borderId="8" xfId="0" applyNumberFormat="1" applyFont="1" applyBorder="1" applyAlignment="1"/>
    <xf numFmtId="2" fontId="2" fillId="0" borderId="41" xfId="0" applyNumberFormat="1" applyFont="1" applyBorder="1" applyAlignment="1"/>
    <xf numFmtId="0" fontId="12" fillId="0" borderId="56" xfId="0" applyFont="1" applyBorder="1" applyAlignment="1"/>
    <xf numFmtId="0" fontId="12" fillId="0" borderId="58" xfId="0" applyFont="1" applyBorder="1" applyAlignment="1"/>
    <xf numFmtId="0" fontId="24" fillId="0" borderId="57" xfId="4" applyFont="1" applyBorder="1" applyAlignment="1"/>
    <xf numFmtId="0" fontId="0" fillId="0" borderId="25" xfId="0" applyBorder="1" applyAlignment="1"/>
    <xf numFmtId="0" fontId="0" fillId="0" borderId="24" xfId="0" applyBorder="1" applyAlignment="1"/>
    <xf numFmtId="0" fontId="24" fillId="0" borderId="64" xfId="4" applyFont="1" applyBorder="1" applyAlignment="1">
      <alignment horizontal="left"/>
    </xf>
    <xf numFmtId="0" fontId="24" fillId="0" borderId="68" xfId="4" applyFont="1" applyBorder="1" applyAlignment="1">
      <alignment horizontal="left"/>
    </xf>
    <xf numFmtId="0" fontId="24" fillId="0" borderId="66" xfId="4" applyFont="1" applyBorder="1" applyAlignment="1">
      <alignment horizontal="left"/>
    </xf>
    <xf numFmtId="2" fontId="51" fillId="0" borderId="48" xfId="4" applyNumberFormat="1" applyFont="1" applyBorder="1" applyAlignment="1"/>
    <xf numFmtId="2" fontId="0" fillId="0" borderId="53" xfId="0" applyNumberFormat="1" applyBorder="1" applyAlignment="1"/>
    <xf numFmtId="0" fontId="32" fillId="0" borderId="0" xfId="4" applyFont="1" applyAlignment="1">
      <alignment horizontal="right"/>
    </xf>
    <xf numFmtId="0" fontId="51" fillId="0" borderId="0" xfId="4" applyFont="1" applyAlignment="1">
      <alignment horizontal="right"/>
    </xf>
    <xf numFmtId="0" fontId="32" fillId="0" borderId="37" xfId="4" applyFont="1" applyBorder="1" applyAlignment="1">
      <alignment horizontal="right"/>
    </xf>
    <xf numFmtId="0" fontId="25" fillId="0" borderId="37" xfId="0" applyFont="1" applyBorder="1" applyAlignment="1">
      <alignment horizontal="right"/>
    </xf>
    <xf numFmtId="0" fontId="31" fillId="0" borderId="1" xfId="4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2" fillId="0" borderId="1" xfId="4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40" fillId="0" borderId="37" xfId="10" applyFont="1" applyBorder="1" applyAlignment="1">
      <alignment horizontal="right"/>
    </xf>
    <xf numFmtId="0" fontId="2" fillId="0" borderId="0" xfId="11" applyAlignment="1"/>
    <xf numFmtId="0" fontId="2" fillId="0" borderId="51" xfId="11" applyFont="1" applyBorder="1" applyAlignment="1">
      <alignment horizontal="center" vertical="center"/>
    </xf>
    <xf numFmtId="0" fontId="2" fillId="0" borderId="62" xfId="11" applyBorder="1" applyAlignment="1">
      <alignment horizontal="center" vertical="center"/>
    </xf>
    <xf numFmtId="0" fontId="2" fillId="0" borderId="47" xfId="11" applyBorder="1" applyAlignment="1">
      <alignment horizontal="center" vertical="center"/>
    </xf>
    <xf numFmtId="0" fontId="2" fillId="0" borderId="20" xfId="11" applyBorder="1" applyAlignment="1">
      <alignment horizontal="center" vertical="center" wrapText="1"/>
    </xf>
    <xf numFmtId="0" fontId="2" fillId="0" borderId="3" xfId="11" applyBorder="1" applyAlignment="1">
      <alignment horizontal="center" vertical="center" wrapText="1"/>
    </xf>
    <xf numFmtId="0" fontId="10" fillId="0" borderId="21" xfId="11" applyFont="1" applyBorder="1" applyAlignment="1">
      <alignment horizontal="center" vertical="center" wrapText="1"/>
    </xf>
    <xf numFmtId="0" fontId="10" fillId="0" borderId="28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8" xfId="11" applyBorder="1" applyAlignment="1">
      <alignment horizontal="center" vertical="center" wrapText="1"/>
    </xf>
    <xf numFmtId="0" fontId="2" fillId="0" borderId="60" xfId="11" applyBorder="1" applyAlignment="1">
      <alignment horizontal="center" vertical="center"/>
    </xf>
    <xf numFmtId="0" fontId="2" fillId="0" borderId="61" xfId="11" applyBorder="1" applyAlignment="1">
      <alignment horizontal="center" vertical="center"/>
    </xf>
    <xf numFmtId="0" fontId="2" fillId="0" borderId="51" xfId="12" applyBorder="1" applyAlignment="1">
      <alignment horizontal="center"/>
    </xf>
    <xf numFmtId="0" fontId="2" fillId="0" borderId="47" xfId="12" applyBorder="1" applyAlignment="1">
      <alignment horizontal="center"/>
    </xf>
    <xf numFmtId="0" fontId="2" fillId="0" borderId="51" xfId="12" applyBorder="1" applyAlignment="1">
      <alignment horizontal="center" vertical="center"/>
    </xf>
    <xf numFmtId="0" fontId="2" fillId="0" borderId="62" xfId="12" applyBorder="1" applyAlignment="1">
      <alignment horizontal="center" vertical="center"/>
    </xf>
    <xf numFmtId="0" fontId="2" fillId="0" borderId="47" xfId="12" applyBorder="1" applyAlignment="1">
      <alignment horizontal="center" vertical="center"/>
    </xf>
    <xf numFmtId="0" fontId="2" fillId="0" borderId="20" xfId="12" applyBorder="1" applyAlignment="1">
      <alignment horizontal="center" vertical="center" wrapText="1"/>
    </xf>
    <xf numFmtId="0" fontId="2" fillId="0" borderId="3" xfId="12" applyBorder="1" applyAlignment="1">
      <alignment horizontal="center" vertical="center" wrapText="1"/>
    </xf>
    <xf numFmtId="0" fontId="10" fillId="0" borderId="60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2" fillId="0" borderId="60" xfId="12" applyBorder="1" applyAlignment="1">
      <alignment horizontal="center" vertical="center" wrapText="1"/>
    </xf>
    <xf numFmtId="0" fontId="2" fillId="0" borderId="5" xfId="12" applyBorder="1" applyAlignment="1">
      <alignment horizontal="center" vertical="center" wrapText="1"/>
    </xf>
    <xf numFmtId="0" fontId="2" fillId="0" borderId="60" xfId="12" applyBorder="1" applyAlignment="1">
      <alignment horizontal="center" vertical="center"/>
    </xf>
    <xf numFmtId="0" fontId="2" fillId="0" borderId="61" xfId="12" applyBorder="1" applyAlignment="1">
      <alignment horizontal="center" vertical="center"/>
    </xf>
    <xf numFmtId="0" fontId="35" fillId="0" borderId="2" xfId="14" applyFont="1" applyBorder="1" applyAlignment="1">
      <alignment horizontal="center" vertical="justify"/>
    </xf>
    <xf numFmtId="0" fontId="36" fillId="0" borderId="39" xfId="0" applyFont="1" applyBorder="1" applyAlignment="1">
      <alignment horizontal="center" vertical="justify"/>
    </xf>
    <xf numFmtId="0" fontId="36" fillId="0" borderId="6" xfId="0" applyFont="1" applyBorder="1" applyAlignment="1">
      <alignment horizontal="center" vertical="justify"/>
    </xf>
    <xf numFmtId="0" fontId="24" fillId="0" borderId="64" xfId="14" applyFont="1" applyBorder="1" applyAlignment="1">
      <alignment horizontal="center" shrinkToFit="1"/>
    </xf>
    <xf numFmtId="0" fontId="24" fillId="0" borderId="66" xfId="14" applyBorder="1" applyAlignment="1">
      <alignment horizontal="center" shrinkToFit="1"/>
    </xf>
    <xf numFmtId="0" fontId="34" fillId="0" borderId="2" xfId="14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4" fillId="0" borderId="2" xfId="14" applyBorder="1" applyAlignment="1">
      <alignment horizontal="center" vertical="center"/>
    </xf>
    <xf numFmtId="0" fontId="32" fillId="0" borderId="1" xfId="14" applyFont="1" applyBorder="1" applyAlignment="1">
      <alignment horizontal="center" vertical="justify"/>
    </xf>
    <xf numFmtId="0" fontId="0" fillId="0" borderId="11" xfId="0" applyBorder="1" applyAlignment="1">
      <alignment horizontal="center" vertical="justify"/>
    </xf>
    <xf numFmtId="0" fontId="0" fillId="0" borderId="35" xfId="0" applyBorder="1" applyAlignment="1">
      <alignment horizontal="center" vertical="justify"/>
    </xf>
    <xf numFmtId="0" fontId="0" fillId="0" borderId="13" xfId="0" applyBorder="1" applyAlignment="1">
      <alignment horizontal="center" vertical="justify"/>
    </xf>
    <xf numFmtId="0" fontId="0" fillId="0" borderId="36" xfId="0" applyBorder="1" applyAlignment="1">
      <alignment horizontal="center" vertical="justify"/>
    </xf>
    <xf numFmtId="0" fontId="0" fillId="0" borderId="18" xfId="0" applyBorder="1" applyAlignment="1">
      <alignment horizontal="center" vertical="justify"/>
    </xf>
    <xf numFmtId="0" fontId="24" fillId="0" borderId="1" xfId="14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4" fillId="0" borderId="2" xfId="14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2" fontId="24" fillId="0" borderId="1" xfId="14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24" fillId="0" borderId="42" xfId="14" applyNumberFormat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2" fontId="24" fillId="0" borderId="2" xfId="14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48" xfId="5" applyFont="1" applyBorder="1" applyAlignment="1">
      <alignment horizontal="center" vertical="center"/>
    </xf>
    <xf numFmtId="0" fontId="32" fillId="0" borderId="56" xfId="5" applyFont="1" applyBorder="1" applyAlignment="1">
      <alignment horizontal="center" vertical="center"/>
    </xf>
    <xf numFmtId="0" fontId="24" fillId="0" borderId="57" xfId="5" applyBorder="1" applyAlignment="1">
      <alignment horizontal="left" vertical="center" wrapText="1"/>
    </xf>
    <xf numFmtId="0" fontId="24" fillId="0" borderId="25" xfId="5" applyBorder="1" applyAlignment="1">
      <alignment horizontal="left" vertical="center" wrapText="1"/>
    </xf>
    <xf numFmtId="0" fontId="24" fillId="0" borderId="8" xfId="5" applyBorder="1" applyAlignment="1">
      <alignment horizontal="left" vertical="center" wrapText="1"/>
    </xf>
    <xf numFmtId="0" fontId="24" fillId="0" borderId="32" xfId="5" applyBorder="1" applyAlignment="1">
      <alignment horizontal="left" vertical="center" wrapText="1"/>
    </xf>
    <xf numFmtId="0" fontId="24" fillId="0" borderId="63" xfId="5" applyBorder="1" applyAlignment="1">
      <alignment horizontal="left" vertical="center" wrapText="1"/>
    </xf>
    <xf numFmtId="0" fontId="24" fillId="0" borderId="79" xfId="5" applyBorder="1" applyAlignment="1">
      <alignment horizontal="left" vertical="center" wrapText="1"/>
    </xf>
    <xf numFmtId="0" fontId="54" fillId="0" borderId="0" xfId="0" applyFont="1" applyAlignment="1">
      <alignment horizontal="left"/>
    </xf>
    <xf numFmtId="0" fontId="61" fillId="0" borderId="0" xfId="0" applyFont="1" applyAlignment="1">
      <alignment horizontal="left" wrapText="1"/>
    </xf>
    <xf numFmtId="0" fontId="37" fillId="0" borderId="0" xfId="0" applyFont="1" applyAlignment="1">
      <alignment horizontal="center" vertical="center"/>
    </xf>
    <xf numFmtId="0" fontId="58" fillId="0" borderId="0" xfId="0" applyFont="1" applyAlignment="1">
      <alignment horizontal="right"/>
    </xf>
    <xf numFmtId="0" fontId="58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53" fillId="0" borderId="0" xfId="0" applyFont="1" applyAlignment="1">
      <alignment horizontal="center"/>
    </xf>
  </cellXfs>
  <cellStyles count="15">
    <cellStyle name="Čárka" xfId="1" builtinId="3"/>
    <cellStyle name="Normální" xfId="0" builtinId="0"/>
    <cellStyle name="normální 2" xfId="2"/>
    <cellStyle name="Normální 3" xfId="3"/>
    <cellStyle name="normální_Fondy" xfId="4"/>
    <cellStyle name="normální_pohledávky" xfId="5"/>
    <cellStyle name="normální_součást" xfId="6"/>
    <cellStyle name="normální_ŠJ" xfId="7"/>
    <cellStyle name="normální_škola" xfId="8"/>
    <cellStyle name="normální_Tabulky 3,6" xfId="9"/>
    <cellStyle name="normální_Tabulky IF 2007" xfId="10"/>
    <cellStyle name="normální_Tabulky IF 20071" xfId="11"/>
    <cellStyle name="normální_Tabulky směrnice č. 7" xfId="12"/>
    <cellStyle name="normální_Ukazatel náklad." xfId="13"/>
    <cellStyle name="normální_Zaměstnanci a mzdy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tabSelected="1" zoomScaleNormal="100" workbookViewId="0">
      <selection activeCell="F27" sqref="F27"/>
    </sheetView>
  </sheetViews>
  <sheetFormatPr defaultRowHeight="12.75" x14ac:dyDescent="0.2"/>
  <cols>
    <col min="1" max="1" width="6.28515625" customWidth="1"/>
    <col min="2" max="2" width="68.28515625" customWidth="1"/>
    <col min="3" max="3" width="11.85546875" customWidth="1"/>
    <col min="4" max="4" width="16.28515625" customWidth="1"/>
    <col min="5" max="5" width="12.140625" customWidth="1"/>
    <col min="6" max="6" width="12.5703125" customWidth="1"/>
    <col min="7" max="7" width="12" customWidth="1"/>
    <col min="9" max="9" width="9.5703125" customWidth="1"/>
  </cols>
  <sheetData>
    <row r="2" spans="1:9" ht="15.75" x14ac:dyDescent="0.25">
      <c r="F2" s="1"/>
      <c r="G2" s="228"/>
      <c r="H2" s="228"/>
    </row>
    <row r="3" spans="1:9" x14ac:dyDescent="0.2">
      <c r="H3" s="3"/>
    </row>
    <row r="4" spans="1:9" ht="15.75" x14ac:dyDescent="0.25">
      <c r="A4" s="803" t="s">
        <v>0</v>
      </c>
      <c r="B4" s="804"/>
      <c r="C4" s="1"/>
      <c r="D4" s="1"/>
      <c r="H4" s="398"/>
      <c r="I4" s="3" t="s">
        <v>331</v>
      </c>
    </row>
    <row r="5" spans="1:9" ht="15.75" x14ac:dyDescent="0.25">
      <c r="A5" s="1"/>
      <c r="B5" s="228"/>
      <c r="C5" s="1"/>
      <c r="D5" s="1"/>
      <c r="E5" s="231"/>
      <c r="G5" s="397"/>
      <c r="H5" s="398"/>
      <c r="I5" s="398"/>
    </row>
    <row r="6" spans="1:9" ht="15" customHeight="1" x14ac:dyDescent="0.2">
      <c r="A6" t="s">
        <v>505</v>
      </c>
      <c r="F6" s="805"/>
      <c r="G6" s="20"/>
      <c r="H6" s="11"/>
      <c r="I6" s="11"/>
    </row>
    <row r="7" spans="1:9" ht="16.5" customHeight="1" thickBot="1" x14ac:dyDescent="0.25">
      <c r="F7" s="806"/>
      <c r="G7" s="399"/>
      <c r="H7" s="11"/>
      <c r="I7" s="397" t="s">
        <v>396</v>
      </c>
    </row>
    <row r="8" spans="1:9" s="8" customFormat="1" ht="18.75" customHeight="1" thickBot="1" x14ac:dyDescent="0.25">
      <c r="A8" s="797" t="s">
        <v>216</v>
      </c>
      <c r="B8" s="799" t="s">
        <v>212</v>
      </c>
      <c r="C8" s="797" t="s">
        <v>327</v>
      </c>
      <c r="D8" s="807" t="s">
        <v>444</v>
      </c>
      <c r="E8" s="808"/>
      <c r="F8" s="809" t="s">
        <v>458</v>
      </c>
      <c r="G8" s="810"/>
      <c r="H8" s="794" t="s">
        <v>350</v>
      </c>
      <c r="I8" s="794" t="s">
        <v>350</v>
      </c>
    </row>
    <row r="9" spans="1:9" s="8" customFormat="1" ht="28.5" customHeight="1" thickBot="1" x14ac:dyDescent="0.25">
      <c r="A9" s="802"/>
      <c r="B9" s="800"/>
      <c r="C9" s="798"/>
      <c r="D9" s="699" t="s">
        <v>348</v>
      </c>
      <c r="E9" s="703" t="s">
        <v>349</v>
      </c>
      <c r="F9" s="474" t="s">
        <v>348</v>
      </c>
      <c r="G9" s="713" t="s">
        <v>349</v>
      </c>
      <c r="H9" s="795"/>
      <c r="I9" s="796"/>
    </row>
    <row r="10" spans="1:9" ht="13.5" thickBot="1" x14ac:dyDescent="0.25">
      <c r="A10" s="802"/>
      <c r="B10" s="801"/>
      <c r="C10" s="798"/>
      <c r="D10" s="700" t="s">
        <v>310</v>
      </c>
      <c r="E10" s="704" t="s">
        <v>311</v>
      </c>
      <c r="F10" s="709">
        <v>3</v>
      </c>
      <c r="G10" s="714">
        <v>4</v>
      </c>
      <c r="H10" s="425" t="s">
        <v>334</v>
      </c>
      <c r="I10" s="291" t="s">
        <v>335</v>
      </c>
    </row>
    <row r="11" spans="1:9" x14ac:dyDescent="0.2">
      <c r="A11" s="402">
        <v>1</v>
      </c>
      <c r="B11" s="473" t="s">
        <v>339</v>
      </c>
      <c r="C11" s="405" t="s">
        <v>295</v>
      </c>
      <c r="D11" s="765">
        <f>SUM(D13+D18)</f>
        <v>3187585</v>
      </c>
      <c r="E11" s="705">
        <f>SUM(E12:E19)</f>
        <v>539126</v>
      </c>
      <c r="F11" s="710">
        <f>SUM(F12:F19)</f>
        <v>1639560</v>
      </c>
      <c r="G11" s="715">
        <f>SUM(G12:G19)</f>
        <v>464972</v>
      </c>
      <c r="H11" s="468">
        <f>IF(D11&gt;0,F11/D11,"")</f>
        <v>0.51435804849125588</v>
      </c>
      <c r="I11" s="468">
        <f>IF(E11&gt;0,G11/E11,"")</f>
        <v>0.86245515890533941</v>
      </c>
    </row>
    <row r="12" spans="1:9" x14ac:dyDescent="0.2">
      <c r="A12" s="403">
        <v>2</v>
      </c>
      <c r="B12" s="279" t="s">
        <v>340</v>
      </c>
      <c r="C12" s="406">
        <v>601</v>
      </c>
      <c r="D12" s="701"/>
      <c r="E12" s="706"/>
      <c r="F12" s="711"/>
      <c r="G12" s="706"/>
      <c r="H12" s="476" t="str">
        <f t="shared" ref="H12:H27" si="0">IF(D12&gt;0,F12/D12,"")</f>
        <v/>
      </c>
      <c r="I12" s="476" t="str">
        <f t="shared" ref="I12:I27" si="1">IF(E12&gt;0,G12/E12,"")</f>
        <v/>
      </c>
    </row>
    <row r="13" spans="1:9" x14ac:dyDescent="0.2">
      <c r="A13" s="403">
        <v>3</v>
      </c>
      <c r="B13" s="279" t="s">
        <v>341</v>
      </c>
      <c r="C13" s="406">
        <v>602</v>
      </c>
      <c r="D13" s="701">
        <v>3088058</v>
      </c>
      <c r="E13" s="706"/>
      <c r="F13" s="711">
        <v>1579948</v>
      </c>
      <c r="G13" s="706"/>
      <c r="H13" s="476">
        <f t="shared" si="0"/>
        <v>0.51163158204930093</v>
      </c>
      <c r="I13" s="476" t="str">
        <f t="shared" si="1"/>
        <v/>
      </c>
    </row>
    <row r="14" spans="1:9" x14ac:dyDescent="0.2">
      <c r="A14" s="403">
        <v>4</v>
      </c>
      <c r="B14" s="408" t="s">
        <v>4</v>
      </c>
      <c r="C14" s="406"/>
      <c r="D14" s="701"/>
      <c r="E14" s="706"/>
      <c r="F14" s="711"/>
      <c r="G14" s="706"/>
      <c r="H14" s="476" t="str">
        <f t="shared" si="0"/>
        <v/>
      </c>
      <c r="I14" s="476" t="str">
        <f t="shared" si="1"/>
        <v/>
      </c>
    </row>
    <row r="15" spans="1:9" x14ac:dyDescent="0.2">
      <c r="A15" s="403">
        <v>5</v>
      </c>
      <c r="B15" s="408" t="s">
        <v>5</v>
      </c>
      <c r="C15" s="406"/>
      <c r="D15" s="701"/>
      <c r="E15" s="706"/>
      <c r="F15" s="711"/>
      <c r="G15" s="706"/>
      <c r="H15" s="476" t="str">
        <f t="shared" si="0"/>
        <v/>
      </c>
      <c r="I15" s="476" t="str">
        <f t="shared" si="1"/>
        <v/>
      </c>
    </row>
    <row r="16" spans="1:9" x14ac:dyDescent="0.2">
      <c r="A16" s="403">
        <v>6</v>
      </c>
      <c r="B16" s="408" t="s">
        <v>6</v>
      </c>
      <c r="C16" s="406"/>
      <c r="D16" s="701"/>
      <c r="E16" s="706">
        <v>539126</v>
      </c>
      <c r="F16" s="711"/>
      <c r="G16" s="706">
        <v>464972</v>
      </c>
      <c r="H16" s="476" t="str">
        <f t="shared" si="0"/>
        <v/>
      </c>
      <c r="I16" s="476">
        <f t="shared" si="1"/>
        <v>0.86245515890533941</v>
      </c>
    </row>
    <row r="17" spans="1:9" x14ac:dyDescent="0.2">
      <c r="A17" s="403">
        <v>7</v>
      </c>
      <c r="B17" s="408" t="s">
        <v>7</v>
      </c>
      <c r="C17" s="406"/>
      <c r="D17" s="701"/>
      <c r="E17" s="706"/>
      <c r="F17" s="711"/>
      <c r="G17" s="706"/>
      <c r="H17" s="476" t="str">
        <f t="shared" si="0"/>
        <v/>
      </c>
      <c r="I17" s="476" t="str">
        <f t="shared" si="1"/>
        <v/>
      </c>
    </row>
    <row r="18" spans="1:9" x14ac:dyDescent="0.2">
      <c r="A18" s="403">
        <v>8</v>
      </c>
      <c r="B18" s="279" t="s">
        <v>342</v>
      </c>
      <c r="C18" s="406">
        <v>603</v>
      </c>
      <c r="D18" s="701">
        <v>99527</v>
      </c>
      <c r="E18" s="706"/>
      <c r="F18" s="711">
        <v>59612</v>
      </c>
      <c r="G18" s="706"/>
      <c r="H18" s="476">
        <f t="shared" si="0"/>
        <v>0.59895304791664572</v>
      </c>
      <c r="I18" s="476" t="str">
        <f t="shared" si="1"/>
        <v/>
      </c>
    </row>
    <row r="19" spans="1:9" x14ac:dyDescent="0.2">
      <c r="A19" s="403">
        <v>9</v>
      </c>
      <c r="B19" s="279" t="s">
        <v>343</v>
      </c>
      <c r="C19" s="406">
        <v>604</v>
      </c>
      <c r="D19" s="701"/>
      <c r="E19" s="706"/>
      <c r="F19" s="711"/>
      <c r="G19" s="706"/>
      <c r="H19" s="476" t="str">
        <f t="shared" si="0"/>
        <v/>
      </c>
      <c r="I19" s="476" t="str">
        <f t="shared" si="1"/>
        <v/>
      </c>
    </row>
    <row r="20" spans="1:9" x14ac:dyDescent="0.2">
      <c r="A20" s="403">
        <v>10</v>
      </c>
      <c r="B20" s="279" t="s">
        <v>344</v>
      </c>
      <c r="C20" s="406" t="s">
        <v>8</v>
      </c>
      <c r="D20" s="701">
        <v>222140.22</v>
      </c>
      <c r="E20" s="706"/>
      <c r="F20" s="711">
        <v>608290.09</v>
      </c>
      <c r="G20" s="706">
        <v>10060</v>
      </c>
      <c r="H20" s="476">
        <f t="shared" si="0"/>
        <v>2.7383158709395352</v>
      </c>
      <c r="I20" s="476" t="str">
        <f t="shared" si="1"/>
        <v/>
      </c>
    </row>
    <row r="21" spans="1:9" x14ac:dyDescent="0.2">
      <c r="A21" s="403">
        <v>11</v>
      </c>
      <c r="B21" s="408" t="s">
        <v>9</v>
      </c>
      <c r="C21" s="406">
        <v>641.64200000000005</v>
      </c>
      <c r="D21" s="701"/>
      <c r="E21" s="706"/>
      <c r="F21" s="711"/>
      <c r="G21" s="706"/>
      <c r="H21" s="476" t="str">
        <f t="shared" si="0"/>
        <v/>
      </c>
      <c r="I21" s="476" t="str">
        <f t="shared" si="1"/>
        <v/>
      </c>
    </row>
    <row r="22" spans="1:9" x14ac:dyDescent="0.2">
      <c r="A22" s="403">
        <v>12</v>
      </c>
      <c r="B22" s="279" t="s">
        <v>336</v>
      </c>
      <c r="C22" s="406">
        <v>644</v>
      </c>
      <c r="D22" s="701"/>
      <c r="E22" s="706"/>
      <c r="F22" s="711"/>
      <c r="G22" s="706"/>
      <c r="H22" s="476" t="str">
        <f t="shared" si="0"/>
        <v/>
      </c>
      <c r="I22" s="476" t="str">
        <f t="shared" si="1"/>
        <v/>
      </c>
    </row>
    <row r="23" spans="1:9" x14ac:dyDescent="0.2">
      <c r="A23" s="403">
        <v>13</v>
      </c>
      <c r="B23" s="279" t="s">
        <v>337</v>
      </c>
      <c r="C23" s="406" t="s">
        <v>290</v>
      </c>
      <c r="D23" s="701">
        <v>1000</v>
      </c>
      <c r="E23" s="706"/>
      <c r="F23" s="711"/>
      <c r="G23" s="706"/>
      <c r="H23" s="476">
        <f t="shared" si="0"/>
        <v>0</v>
      </c>
      <c r="I23" s="476" t="str">
        <f t="shared" si="1"/>
        <v/>
      </c>
    </row>
    <row r="24" spans="1:9" x14ac:dyDescent="0.2">
      <c r="A24" s="403">
        <v>14</v>
      </c>
      <c r="B24" s="279" t="s">
        <v>338</v>
      </c>
      <c r="C24" s="406">
        <v>648</v>
      </c>
      <c r="D24" s="701">
        <v>182017.02</v>
      </c>
      <c r="E24" s="706"/>
      <c r="F24" s="711">
        <v>585394.5</v>
      </c>
      <c r="G24" s="706"/>
      <c r="H24" s="476">
        <f t="shared" si="0"/>
        <v>3.216152533427918</v>
      </c>
      <c r="I24" s="476" t="str">
        <f t="shared" si="1"/>
        <v/>
      </c>
    </row>
    <row r="25" spans="1:9" s="11" customFormat="1" x14ac:dyDescent="0.2">
      <c r="A25" s="403">
        <v>15</v>
      </c>
      <c r="B25" s="279" t="s">
        <v>345</v>
      </c>
      <c r="C25" s="406" t="s">
        <v>291</v>
      </c>
      <c r="D25" s="701">
        <v>11144.24</v>
      </c>
      <c r="E25" s="706"/>
      <c r="F25" s="711">
        <v>66305.570000000007</v>
      </c>
      <c r="G25" s="706"/>
      <c r="H25" s="476">
        <f t="shared" si="0"/>
        <v>5.9497614911380232</v>
      </c>
      <c r="I25" s="476" t="str">
        <f t="shared" si="1"/>
        <v/>
      </c>
    </row>
    <row r="26" spans="1:9" s="11" customFormat="1" ht="13.5" thickBot="1" x14ac:dyDescent="0.25">
      <c r="A26" s="404">
        <v>16</v>
      </c>
      <c r="B26" s="280" t="s">
        <v>346</v>
      </c>
      <c r="C26" s="407" t="s">
        <v>294</v>
      </c>
      <c r="D26" s="702">
        <v>26215276.170000002</v>
      </c>
      <c r="E26" s="707"/>
      <c r="F26" s="712">
        <v>31456358.27</v>
      </c>
      <c r="G26" s="716"/>
      <c r="H26" s="480">
        <f t="shared" si="0"/>
        <v>1.199924733426907</v>
      </c>
      <c r="I26" s="480" t="str">
        <f t="shared" si="1"/>
        <v/>
      </c>
    </row>
    <row r="27" spans="1:9" s="11" customFormat="1" ht="12.75" customHeight="1" thickBot="1" x14ac:dyDescent="0.25">
      <c r="A27" s="409">
        <v>17</v>
      </c>
      <c r="B27" s="434" t="s">
        <v>347</v>
      </c>
      <c r="C27" s="235"/>
      <c r="D27" s="426">
        <f>D11+D20+D25+D26</f>
        <v>29636145.630000003</v>
      </c>
      <c r="E27" s="708">
        <f>E11+E20+E25+E26</f>
        <v>539126</v>
      </c>
      <c r="F27" s="426">
        <f>F11+F20+F25+F26</f>
        <v>33770513.93</v>
      </c>
      <c r="G27" s="717">
        <f>G11+G20+G25+G26</f>
        <v>475032</v>
      </c>
      <c r="H27" s="469">
        <f t="shared" si="0"/>
        <v>1.1395042510458873</v>
      </c>
      <c r="I27" s="469">
        <f t="shared" si="1"/>
        <v>0.88111498981685177</v>
      </c>
    </row>
    <row r="28" spans="1:9" s="11" customFormat="1" x14ac:dyDescent="0.2">
      <c r="A28" s="14"/>
      <c r="B28" s="15"/>
      <c r="C28"/>
      <c r="D28"/>
      <c r="E28"/>
      <c r="F28" s="385"/>
      <c r="G28" s="385"/>
    </row>
    <row r="29" spans="1:9" s="11" customFormat="1" x14ac:dyDescent="0.2">
      <c r="A29" s="14"/>
      <c r="B29" s="15"/>
      <c r="C29"/>
      <c r="D29"/>
      <c r="E29"/>
      <c r="F29" s="15"/>
      <c r="G29" s="15"/>
    </row>
    <row r="30" spans="1:9" s="11" customFormat="1" x14ac:dyDescent="0.2">
      <c r="A30" s="14"/>
      <c r="B30" s="15"/>
      <c r="C30"/>
      <c r="D30"/>
      <c r="E30"/>
      <c r="F30"/>
      <c r="G30"/>
    </row>
    <row r="31" spans="1:9" s="11" customFormat="1" x14ac:dyDescent="0.2">
      <c r="A31" t="s">
        <v>531</v>
      </c>
      <c r="B31"/>
      <c r="C31"/>
      <c r="D31" s="16"/>
      <c r="E31" s="16"/>
      <c r="F31"/>
      <c r="G31"/>
    </row>
    <row r="32" spans="1:9" s="11" customFormat="1" ht="23.25" customHeight="1" x14ac:dyDescent="0.2">
      <c r="A32" s="14"/>
      <c r="B32" s="14"/>
      <c r="C32"/>
      <c r="D32"/>
      <c r="E32"/>
      <c r="F32" s="16"/>
    </row>
    <row r="33" spans="1:9" s="11" customFormat="1" x14ac:dyDescent="0.2">
      <c r="A33"/>
      <c r="B33"/>
      <c r="C33"/>
      <c r="D33"/>
      <c r="E33"/>
      <c r="F33"/>
      <c r="G33"/>
      <c r="H33"/>
      <c r="I33"/>
    </row>
  </sheetData>
  <mergeCells count="9">
    <mergeCell ref="H8:H9"/>
    <mergeCell ref="I8:I9"/>
    <mergeCell ref="C8:C10"/>
    <mergeCell ref="B8:B10"/>
    <mergeCell ref="A8:A10"/>
    <mergeCell ref="A4:B4"/>
    <mergeCell ref="F6:F7"/>
    <mergeCell ref="D8:E8"/>
    <mergeCell ref="F8:G8"/>
  </mergeCells>
  <phoneticPr fontId="3" type="noConversion"/>
  <pageMargins left="0.62992125984251968" right="0.31496062992125984" top="1.1023622047244095" bottom="0.31496062992125984" header="0.55118110236220474" footer="0.31496062992125984"/>
  <pageSetup paperSize="9"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B19" sqref="B19"/>
    </sheetView>
  </sheetViews>
  <sheetFormatPr defaultRowHeight="12.75" x14ac:dyDescent="0.2"/>
  <cols>
    <col min="1" max="1" width="4.5703125" style="304" customWidth="1"/>
    <col min="2" max="2" width="39.28515625" style="304" customWidth="1"/>
    <col min="3" max="4" width="18.7109375" style="304" customWidth="1"/>
    <col min="5" max="16384" width="9.140625" style="304"/>
  </cols>
  <sheetData>
    <row r="1" spans="1:6" x14ac:dyDescent="0.2">
      <c r="A1" s="303"/>
      <c r="D1" s="338" t="s">
        <v>256</v>
      </c>
    </row>
    <row r="2" spans="1:6" ht="15" x14ac:dyDescent="0.25">
      <c r="A2" s="305" t="s">
        <v>471</v>
      </c>
      <c r="B2" s="303"/>
    </row>
    <row r="4" spans="1:6" x14ac:dyDescent="0.2">
      <c r="A4" s="229" t="s">
        <v>505</v>
      </c>
      <c r="B4" s="229"/>
    </row>
    <row r="7" spans="1:6" ht="14.25" x14ac:dyDescent="0.2">
      <c r="C7" s="306"/>
      <c r="D7" s="306"/>
    </row>
    <row r="8" spans="1:6" ht="15.75" thickBot="1" x14ac:dyDescent="0.3">
      <c r="B8" s="307"/>
      <c r="C8" s="962" t="s">
        <v>396</v>
      </c>
      <c r="D8" s="962"/>
    </row>
    <row r="9" spans="1:6" ht="26.25" thickBot="1" x14ac:dyDescent="0.25">
      <c r="A9" s="308" t="s">
        <v>249</v>
      </c>
      <c r="B9" s="309" t="s">
        <v>164</v>
      </c>
      <c r="C9" s="310" t="s">
        <v>277</v>
      </c>
      <c r="D9" s="308" t="s">
        <v>250</v>
      </c>
    </row>
    <row r="10" spans="1:6" ht="15.95" customHeight="1" thickBot="1" x14ac:dyDescent="0.25">
      <c r="A10" s="311">
        <v>1</v>
      </c>
      <c r="B10" s="353" t="s">
        <v>472</v>
      </c>
      <c r="C10" s="494">
        <v>186488.72</v>
      </c>
      <c r="D10" s="495">
        <v>186488.72</v>
      </c>
    </row>
    <row r="11" spans="1:6" ht="15.95" customHeight="1" x14ac:dyDescent="0.2">
      <c r="A11" s="311">
        <v>2</v>
      </c>
      <c r="B11" s="312" t="s">
        <v>169</v>
      </c>
      <c r="C11" s="496">
        <v>230000</v>
      </c>
      <c r="D11" s="497">
        <v>230000</v>
      </c>
    </row>
    <row r="12" spans="1:6" ht="15.95" customHeight="1" x14ac:dyDescent="0.2">
      <c r="A12" s="311">
        <v>3</v>
      </c>
      <c r="B12" s="313" t="s">
        <v>170</v>
      </c>
      <c r="C12" s="498">
        <v>444207.4</v>
      </c>
      <c r="D12" s="499">
        <v>444207.4</v>
      </c>
    </row>
    <row r="13" spans="1:6" ht="15.95" customHeight="1" x14ac:dyDescent="0.2">
      <c r="A13" s="311">
        <v>4</v>
      </c>
      <c r="B13" s="313" t="s">
        <v>452</v>
      </c>
      <c r="C13" s="498">
        <v>0</v>
      </c>
      <c r="D13" s="499"/>
    </row>
    <row r="14" spans="1:6" ht="15.95" customHeight="1" x14ac:dyDescent="0.2">
      <c r="A14" s="311">
        <v>5</v>
      </c>
      <c r="B14" s="313" t="s">
        <v>453</v>
      </c>
      <c r="C14" s="498">
        <v>0</v>
      </c>
      <c r="D14" s="499"/>
    </row>
    <row r="15" spans="1:6" ht="15.95" customHeight="1" thickBot="1" x14ac:dyDescent="0.25">
      <c r="A15" s="311">
        <v>6</v>
      </c>
      <c r="B15" s="314" t="s">
        <v>224</v>
      </c>
      <c r="C15" s="500">
        <v>0</v>
      </c>
      <c r="D15" s="501"/>
    </row>
    <row r="16" spans="1:6" ht="15.95" customHeight="1" thickBot="1" x14ac:dyDescent="0.25">
      <c r="A16" s="315">
        <v>7</v>
      </c>
      <c r="B16" s="309" t="s">
        <v>174</v>
      </c>
      <c r="C16" s="494">
        <f>C11+C12+C13+C14+C15</f>
        <v>674207.4</v>
      </c>
      <c r="D16" s="502">
        <f>D11+D12+D13+D14+D15</f>
        <v>674207.4</v>
      </c>
      <c r="F16" s="304" t="s">
        <v>112</v>
      </c>
    </row>
    <row r="17" spans="1:6" ht="15.95" customHeight="1" thickBot="1" x14ac:dyDescent="0.25">
      <c r="A17" s="307"/>
      <c r="C17" s="503"/>
      <c r="D17" s="503"/>
    </row>
    <row r="18" spans="1:6" ht="15.95" customHeight="1" x14ac:dyDescent="0.2">
      <c r="A18" s="316">
        <v>8</v>
      </c>
      <c r="B18" s="317" t="s">
        <v>272</v>
      </c>
      <c r="C18" s="504">
        <v>0</v>
      </c>
      <c r="D18" s="505">
        <v>0</v>
      </c>
    </row>
    <row r="19" spans="1:6" ht="15.75" customHeight="1" x14ac:dyDescent="0.2">
      <c r="A19" s="311">
        <v>9</v>
      </c>
      <c r="B19" s="318" t="s">
        <v>271</v>
      </c>
      <c r="C19" s="498">
        <v>0</v>
      </c>
      <c r="D19" s="499">
        <v>0</v>
      </c>
    </row>
    <row r="20" spans="1:6" ht="15.95" customHeight="1" x14ac:dyDescent="0.2">
      <c r="A20" s="311">
        <v>10</v>
      </c>
      <c r="B20" s="313" t="s">
        <v>270</v>
      </c>
      <c r="C20" s="498">
        <v>199335.52</v>
      </c>
      <c r="D20" s="499">
        <v>199335.52</v>
      </c>
    </row>
    <row r="21" spans="1:6" ht="15.95" customHeight="1" x14ac:dyDescent="0.2">
      <c r="A21" s="311">
        <v>11</v>
      </c>
      <c r="B21" s="313" t="s">
        <v>439</v>
      </c>
      <c r="C21" s="498"/>
      <c r="D21" s="499"/>
    </row>
    <row r="22" spans="1:6" ht="15.95" customHeight="1" thickBot="1" x14ac:dyDescent="0.25">
      <c r="A22" s="311">
        <v>12</v>
      </c>
      <c r="B22" s="319" t="s">
        <v>179</v>
      </c>
      <c r="C22" s="506">
        <v>354690</v>
      </c>
      <c r="D22" s="507">
        <v>354690</v>
      </c>
    </row>
    <row r="23" spans="1:6" ht="15.95" customHeight="1" thickBot="1" x14ac:dyDescent="0.25">
      <c r="A23" s="315">
        <v>13</v>
      </c>
      <c r="B23" s="320" t="s">
        <v>180</v>
      </c>
      <c r="C23" s="508">
        <f>C18+C19+C20+C21+C22</f>
        <v>554025.52</v>
      </c>
      <c r="D23" s="502">
        <f>D18+D19+D20+D21+D22</f>
        <v>554025.52</v>
      </c>
    </row>
    <row r="24" spans="1:6" ht="22.5" customHeight="1" thickBot="1" x14ac:dyDescent="0.25">
      <c r="A24" s="307"/>
      <c r="C24" s="509"/>
      <c r="D24" s="510"/>
    </row>
    <row r="25" spans="1:6" ht="15.95" customHeight="1" thickBot="1" x14ac:dyDescent="0.25">
      <c r="A25" s="321">
        <v>14</v>
      </c>
      <c r="B25" s="553" t="s">
        <v>473</v>
      </c>
      <c r="C25" s="502">
        <f>C10+C16-C23</f>
        <v>306670.59999999998</v>
      </c>
      <c r="D25" s="511">
        <f>D10+D16-D23</f>
        <v>306670.59999999998</v>
      </c>
      <c r="F25" s="322"/>
    </row>
    <row r="26" spans="1:6" ht="15.95" customHeight="1" x14ac:dyDescent="0.2">
      <c r="A26" s="367" t="s">
        <v>269</v>
      </c>
      <c r="B26" s="366" t="s">
        <v>268</v>
      </c>
      <c r="C26" s="496">
        <v>342123.6</v>
      </c>
      <c r="D26" s="497">
        <v>342123.6</v>
      </c>
      <c r="F26" s="322"/>
    </row>
    <row r="27" spans="1:6" ht="15.95" customHeight="1" x14ac:dyDescent="0.2">
      <c r="A27" s="365" t="s">
        <v>267</v>
      </c>
      <c r="B27" s="364" t="s">
        <v>266</v>
      </c>
      <c r="C27" s="498"/>
      <c r="D27" s="499"/>
      <c r="F27" s="322"/>
    </row>
    <row r="28" spans="1:6" ht="15.95" customHeight="1" thickBot="1" x14ac:dyDescent="0.25">
      <c r="A28" s="363" t="s">
        <v>265</v>
      </c>
      <c r="B28" s="362" t="s">
        <v>264</v>
      </c>
      <c r="C28" s="506"/>
      <c r="D28" s="507"/>
      <c r="F28" s="322"/>
    </row>
    <row r="29" spans="1:6" ht="15.95" customHeight="1" x14ac:dyDescent="0.2">
      <c r="A29" s="361"/>
      <c r="B29" s="360"/>
      <c r="C29" s="359"/>
      <c r="D29" s="359"/>
      <c r="F29" s="322"/>
    </row>
    <row r="31" spans="1:6" x14ac:dyDescent="0.2">
      <c r="A31" s="322"/>
    </row>
    <row r="32" spans="1:6" x14ac:dyDescent="0.2">
      <c r="A32" s="322" t="s">
        <v>263</v>
      </c>
    </row>
    <row r="33" spans="1:4" x14ac:dyDescent="0.2">
      <c r="B33" s="323"/>
    </row>
    <row r="34" spans="1:4" x14ac:dyDescent="0.2">
      <c r="A34" s="304" t="s">
        <v>511</v>
      </c>
      <c r="C34" s="304" t="s">
        <v>513</v>
      </c>
      <c r="D34" s="324"/>
    </row>
    <row r="35" spans="1:4" x14ac:dyDescent="0.2">
      <c r="A35" s="304" t="s">
        <v>507</v>
      </c>
    </row>
    <row r="36" spans="1:4" x14ac:dyDescent="0.2">
      <c r="A36" s="304" t="s">
        <v>512</v>
      </c>
    </row>
    <row r="39" spans="1:4" x14ac:dyDescent="0.2">
      <c r="B39" s="322" t="s">
        <v>262</v>
      </c>
    </row>
    <row r="40" spans="1:4" x14ac:dyDescent="0.2">
      <c r="A40" s="322"/>
      <c r="B40" s="322"/>
    </row>
    <row r="41" spans="1:4" x14ac:dyDescent="0.2">
      <c r="B41" s="322"/>
    </row>
    <row r="42" spans="1:4" x14ac:dyDescent="0.2">
      <c r="B42" s="325" t="s">
        <v>225</v>
      </c>
    </row>
    <row r="43" spans="1:4" x14ac:dyDescent="0.2">
      <c r="B43" s="325" t="s">
        <v>261</v>
      </c>
    </row>
    <row r="44" spans="1:4" x14ac:dyDescent="0.2">
      <c r="B44" s="325" t="s">
        <v>226</v>
      </c>
    </row>
    <row r="45" spans="1:4" x14ac:dyDescent="0.2">
      <c r="B45" s="325" t="s">
        <v>227</v>
      </c>
    </row>
    <row r="46" spans="1:4" x14ac:dyDescent="0.2">
      <c r="A46" s="307"/>
      <c r="B46" s="326" t="s">
        <v>228</v>
      </c>
    </row>
    <row r="47" spans="1:4" x14ac:dyDescent="0.2">
      <c r="A47" s="307"/>
      <c r="B47" s="323"/>
    </row>
    <row r="48" spans="1:4" x14ac:dyDescent="0.2">
      <c r="A48" s="307"/>
    </row>
  </sheetData>
  <mergeCells count="1">
    <mergeCell ref="C8:D8"/>
  </mergeCells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7" workbookViewId="0">
      <selection activeCell="D17" sqref="D17"/>
    </sheetView>
  </sheetViews>
  <sheetFormatPr defaultRowHeight="12.75" x14ac:dyDescent="0.2"/>
  <cols>
    <col min="1" max="1" width="2.42578125" style="328" customWidth="1"/>
    <col min="2" max="2" width="42" style="328" customWidth="1"/>
    <col min="3" max="3" width="13.85546875" style="328" customWidth="1"/>
    <col min="4" max="4" width="14.85546875" style="328" customWidth="1"/>
    <col min="5" max="5" width="16.42578125" style="328" customWidth="1"/>
    <col min="6" max="16384" width="9.140625" style="328"/>
  </cols>
  <sheetData>
    <row r="1" spans="1:10" x14ac:dyDescent="0.2">
      <c r="E1" s="339" t="s">
        <v>257</v>
      </c>
    </row>
    <row r="2" spans="1:10" ht="15.75" x14ac:dyDescent="0.25">
      <c r="A2" s="327" t="s">
        <v>474</v>
      </c>
    </row>
    <row r="4" spans="1:10" x14ac:dyDescent="0.2">
      <c r="A4" s="229" t="s">
        <v>505</v>
      </c>
      <c r="B4" s="229"/>
    </row>
    <row r="6" spans="1:10" ht="13.5" thickBot="1" x14ac:dyDescent="0.25">
      <c r="A6" s="329"/>
      <c r="E6" s="339" t="s">
        <v>396</v>
      </c>
    </row>
    <row r="7" spans="1:10" ht="13.5" thickBot="1" x14ac:dyDescent="0.25">
      <c r="A7" s="329"/>
      <c r="C7" s="964" t="s">
        <v>458</v>
      </c>
      <c r="D7" s="965"/>
      <c r="E7" s="966"/>
    </row>
    <row r="8" spans="1:10" ht="12.75" customHeight="1" x14ac:dyDescent="0.2">
      <c r="A8" s="967"/>
      <c r="B8" s="969" t="s">
        <v>229</v>
      </c>
      <c r="C8" s="971" t="s">
        <v>475</v>
      </c>
      <c r="D8" s="973" t="s">
        <v>135</v>
      </c>
      <c r="E8" s="974"/>
      <c r="F8" s="330"/>
      <c r="G8" s="330"/>
      <c r="H8" s="330"/>
      <c r="I8" s="330"/>
      <c r="J8" s="330"/>
    </row>
    <row r="9" spans="1:10" ht="51.75" thickBot="1" x14ac:dyDescent="0.25">
      <c r="A9" s="968"/>
      <c r="B9" s="970"/>
      <c r="C9" s="972" t="s">
        <v>136</v>
      </c>
      <c r="D9" s="551" t="s">
        <v>401</v>
      </c>
      <c r="E9" s="372" t="s">
        <v>451</v>
      </c>
      <c r="F9" s="330"/>
      <c r="G9" s="330"/>
      <c r="H9" s="330"/>
      <c r="I9" s="330"/>
      <c r="J9" s="330"/>
    </row>
    <row r="10" spans="1:10" ht="17.100000000000001" customHeight="1" thickBot="1" x14ac:dyDescent="0.25">
      <c r="A10" s="370">
        <v>8</v>
      </c>
      <c r="B10" s="331" t="s">
        <v>275</v>
      </c>
      <c r="C10" s="512">
        <v>0</v>
      </c>
      <c r="D10" s="513">
        <v>0</v>
      </c>
      <c r="E10" s="514"/>
    </row>
    <row r="11" spans="1:10" ht="17.100000000000001" customHeight="1" x14ac:dyDescent="0.2">
      <c r="A11" s="371"/>
      <c r="B11" s="690" t="s">
        <v>274</v>
      </c>
      <c r="C11" s="695"/>
      <c r="D11" s="515"/>
      <c r="E11" s="516"/>
    </row>
    <row r="12" spans="1:10" ht="17.100000000000001" customHeight="1" x14ac:dyDescent="0.2">
      <c r="A12" s="371"/>
      <c r="B12" s="691"/>
      <c r="C12" s="696"/>
      <c r="D12" s="517"/>
      <c r="E12" s="518"/>
    </row>
    <row r="13" spans="1:10" ht="17.100000000000001" customHeight="1" x14ac:dyDescent="0.2">
      <c r="A13" s="371"/>
      <c r="B13" s="691"/>
      <c r="C13" s="696"/>
      <c r="D13" s="517"/>
      <c r="E13" s="518"/>
    </row>
    <row r="14" spans="1:10" ht="17.100000000000001" customHeight="1" x14ac:dyDescent="0.2">
      <c r="A14" s="371"/>
      <c r="B14" s="691"/>
      <c r="C14" s="696"/>
      <c r="D14" s="517"/>
      <c r="E14" s="518"/>
    </row>
    <row r="15" spans="1:10" ht="17.100000000000001" customHeight="1" thickBot="1" x14ac:dyDescent="0.25">
      <c r="A15" s="371"/>
      <c r="B15" s="692"/>
      <c r="C15" s="697"/>
      <c r="D15" s="519"/>
      <c r="E15" s="520"/>
    </row>
    <row r="16" spans="1:10" ht="17.100000000000001" customHeight="1" thickBot="1" x14ac:dyDescent="0.25">
      <c r="A16" s="370">
        <v>9</v>
      </c>
      <c r="B16" s="331" t="s">
        <v>141</v>
      </c>
      <c r="C16" s="512">
        <f>SUM(C17:C21)</f>
        <v>199335.52</v>
      </c>
      <c r="D16" s="521">
        <f>SUM(D17:D21)</f>
        <v>199335.52</v>
      </c>
      <c r="E16" s="514">
        <v>0</v>
      </c>
    </row>
    <row r="17" spans="1:5" ht="17.100000000000001" customHeight="1" x14ac:dyDescent="0.2">
      <c r="A17" s="371"/>
      <c r="B17" s="690" t="s">
        <v>515</v>
      </c>
      <c r="C17" s="695">
        <v>199335.52</v>
      </c>
      <c r="D17" s="515">
        <v>199335.52</v>
      </c>
      <c r="E17" s="516">
        <v>0</v>
      </c>
    </row>
    <row r="18" spans="1:5" ht="17.100000000000001" customHeight="1" x14ac:dyDescent="0.2">
      <c r="A18" s="371"/>
      <c r="B18" s="691"/>
      <c r="C18" s="696"/>
      <c r="D18" s="517"/>
      <c r="E18" s="518"/>
    </row>
    <row r="19" spans="1:5" ht="17.100000000000001" customHeight="1" x14ac:dyDescent="0.2">
      <c r="A19" s="371"/>
      <c r="B19" s="691"/>
      <c r="C19" s="696"/>
      <c r="D19" s="517"/>
      <c r="E19" s="518"/>
    </row>
    <row r="20" spans="1:5" ht="17.100000000000001" customHeight="1" x14ac:dyDescent="0.2">
      <c r="A20" s="371"/>
      <c r="B20" s="691"/>
      <c r="C20" s="696"/>
      <c r="D20" s="517"/>
      <c r="E20" s="518"/>
    </row>
    <row r="21" spans="1:5" ht="17.100000000000001" customHeight="1" thickBot="1" x14ac:dyDescent="0.25">
      <c r="A21" s="371"/>
      <c r="B21" s="692"/>
      <c r="C21" s="697"/>
      <c r="D21" s="519"/>
      <c r="E21" s="520"/>
    </row>
    <row r="22" spans="1:5" ht="17.100000000000001" customHeight="1" thickBot="1" x14ac:dyDescent="0.25">
      <c r="A22" s="370">
        <v>10</v>
      </c>
      <c r="B22" s="331" t="s">
        <v>143</v>
      </c>
      <c r="C22" s="512">
        <v>0</v>
      </c>
      <c r="D22" s="521">
        <v>0</v>
      </c>
      <c r="E22" s="514">
        <v>0</v>
      </c>
    </row>
    <row r="23" spans="1:5" ht="17.100000000000001" customHeight="1" x14ac:dyDescent="0.2">
      <c r="A23" s="371"/>
      <c r="B23" s="690" t="s">
        <v>273</v>
      </c>
      <c r="C23" s="695"/>
      <c r="D23" s="515"/>
      <c r="E23" s="516"/>
    </row>
    <row r="24" spans="1:5" ht="17.100000000000001" customHeight="1" x14ac:dyDescent="0.2">
      <c r="A24" s="371"/>
      <c r="B24" s="691"/>
      <c r="C24" s="696"/>
      <c r="D24" s="517"/>
      <c r="E24" s="518"/>
    </row>
    <row r="25" spans="1:5" ht="17.100000000000001" customHeight="1" x14ac:dyDescent="0.2">
      <c r="A25" s="371"/>
      <c r="B25" s="691"/>
      <c r="C25" s="696"/>
      <c r="D25" s="517"/>
      <c r="E25" s="518"/>
    </row>
    <row r="26" spans="1:5" ht="17.100000000000001" customHeight="1" thickBot="1" x14ac:dyDescent="0.25">
      <c r="A26" s="371"/>
      <c r="B26" s="692"/>
      <c r="C26" s="697"/>
      <c r="D26" s="519"/>
      <c r="E26" s="520"/>
    </row>
    <row r="27" spans="1:5" ht="17.100000000000001" customHeight="1" thickBot="1" x14ac:dyDescent="0.25">
      <c r="A27" s="370">
        <v>11</v>
      </c>
      <c r="B27" s="331" t="s">
        <v>230</v>
      </c>
      <c r="C27" s="512">
        <v>0</v>
      </c>
      <c r="D27" s="521">
        <v>0</v>
      </c>
      <c r="E27" s="514">
        <v>0</v>
      </c>
    </row>
    <row r="28" spans="1:5" ht="17.100000000000001" customHeight="1" thickBot="1" x14ac:dyDescent="0.25">
      <c r="A28" s="371"/>
      <c r="B28" s="693"/>
      <c r="C28" s="698"/>
      <c r="D28" s="522"/>
      <c r="E28" s="523"/>
    </row>
    <row r="29" spans="1:5" ht="17.100000000000001" customHeight="1" thickBot="1" x14ac:dyDescent="0.25">
      <c r="A29" s="370">
        <v>12</v>
      </c>
      <c r="B29" s="331" t="s">
        <v>231</v>
      </c>
      <c r="C29" s="512">
        <v>354690</v>
      </c>
      <c r="D29" s="521">
        <v>354690</v>
      </c>
      <c r="E29" s="514">
        <v>0</v>
      </c>
    </row>
    <row r="30" spans="1:5" ht="17.100000000000001" customHeight="1" thickBot="1" x14ac:dyDescent="0.25">
      <c r="A30" s="369"/>
      <c r="B30" s="694"/>
      <c r="C30" s="698"/>
      <c r="D30" s="522"/>
      <c r="E30" s="523"/>
    </row>
    <row r="31" spans="1:5" ht="17.100000000000001" customHeight="1" thickBot="1" x14ac:dyDescent="0.25">
      <c r="A31" s="368">
        <v>13</v>
      </c>
      <c r="B31" s="354" t="s">
        <v>476</v>
      </c>
      <c r="C31" s="524">
        <f>SUM(C10+C16+C22+C27+C29)</f>
        <v>554025.52</v>
      </c>
      <c r="D31" s="525">
        <f>SUM(D10+D16+D22+D27+D29)</f>
        <v>554025.52</v>
      </c>
      <c r="E31" s="524">
        <v>0</v>
      </c>
    </row>
    <row r="33" spans="2:5" x14ac:dyDescent="0.2">
      <c r="B33" s="328" t="s">
        <v>232</v>
      </c>
      <c r="D33" s="328" t="s">
        <v>514</v>
      </c>
      <c r="E33" s="332"/>
    </row>
    <row r="34" spans="2:5" x14ac:dyDescent="0.2">
      <c r="B34" s="328" t="s">
        <v>510</v>
      </c>
      <c r="E34" s="332"/>
    </row>
    <row r="36" spans="2:5" ht="18" customHeight="1" x14ac:dyDescent="0.2">
      <c r="B36" s="328" t="s">
        <v>512</v>
      </c>
    </row>
    <row r="38" spans="2:5" x14ac:dyDescent="0.2">
      <c r="B38" s="328" t="s">
        <v>243</v>
      </c>
    </row>
    <row r="39" spans="2:5" x14ac:dyDescent="0.2">
      <c r="B39" s="552" t="s">
        <v>402</v>
      </c>
    </row>
    <row r="40" spans="2:5" x14ac:dyDescent="0.2">
      <c r="B40" s="333" t="s">
        <v>244</v>
      </c>
    </row>
    <row r="41" spans="2:5" x14ac:dyDescent="0.2">
      <c r="B41" s="328" t="s">
        <v>454</v>
      </c>
    </row>
    <row r="42" spans="2:5" x14ac:dyDescent="0.2">
      <c r="B42" s="328" t="s">
        <v>245</v>
      </c>
    </row>
    <row r="43" spans="2:5" x14ac:dyDescent="0.2">
      <c r="B43" s="963" t="s">
        <v>288</v>
      </c>
      <c r="C43" s="963"/>
      <c r="D43" s="963"/>
    </row>
    <row r="44" spans="2:5" x14ac:dyDescent="0.2">
      <c r="B44" s="334" t="s">
        <v>251</v>
      </c>
    </row>
    <row r="45" spans="2:5" x14ac:dyDescent="0.2">
      <c r="B45" s="334" t="s">
        <v>246</v>
      </c>
    </row>
  </sheetData>
  <mergeCells count="6">
    <mergeCell ref="B43:D43"/>
    <mergeCell ref="C7:E7"/>
    <mergeCell ref="A8:A9"/>
    <mergeCell ref="B8:B9"/>
    <mergeCell ref="C8:C9"/>
    <mergeCell ref="D8:E8"/>
  </mergeCell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" workbookViewId="0">
      <selection activeCell="B9" sqref="B9"/>
    </sheetView>
  </sheetViews>
  <sheetFormatPr defaultRowHeight="12.75" x14ac:dyDescent="0.2"/>
  <cols>
    <col min="1" max="1" width="23.7109375" customWidth="1"/>
    <col min="2" max="3" width="9.5703125" customWidth="1"/>
    <col min="4" max="4" width="18.7109375" customWidth="1"/>
    <col min="5" max="5" width="10" customWidth="1"/>
    <col min="6" max="6" width="11.42578125" customWidth="1"/>
    <col min="7" max="7" width="12.140625" customWidth="1"/>
  </cols>
  <sheetData>
    <row r="1" spans="1:8" ht="15" x14ac:dyDescent="0.2">
      <c r="A1" s="116"/>
      <c r="B1" s="116"/>
    </row>
    <row r="2" spans="1:8" ht="15.75" x14ac:dyDescent="0.25">
      <c r="A2" s="117" t="s">
        <v>86</v>
      </c>
      <c r="B2" s="4"/>
      <c r="C2" s="18"/>
      <c r="D2" s="4"/>
      <c r="E2" s="4"/>
      <c r="F2" s="4"/>
    </row>
    <row r="3" spans="1:8" ht="15.75" x14ac:dyDescent="0.25">
      <c r="A3" s="117" t="s">
        <v>87</v>
      </c>
      <c r="B3" s="4"/>
      <c r="C3" s="4"/>
      <c r="D3" s="4"/>
      <c r="E3" s="4"/>
      <c r="F3" s="4"/>
    </row>
    <row r="4" spans="1:8" x14ac:dyDescent="0.2">
      <c r="A4" s="29" t="s">
        <v>1</v>
      </c>
      <c r="D4" s="2"/>
    </row>
    <row r="6" spans="1:8" x14ac:dyDescent="0.2">
      <c r="G6" s="118" t="s">
        <v>122</v>
      </c>
      <c r="H6" s="119"/>
    </row>
    <row r="7" spans="1:8" ht="13.5" thickBot="1" x14ac:dyDescent="0.25">
      <c r="G7" s="5" t="s">
        <v>11</v>
      </c>
    </row>
    <row r="8" spans="1:8" x14ac:dyDescent="0.2">
      <c r="A8" s="120"/>
      <c r="B8" s="6" t="s">
        <v>88</v>
      </c>
      <c r="C8" s="121" t="s">
        <v>89</v>
      </c>
      <c r="D8" s="122"/>
      <c r="E8" s="7" t="s">
        <v>88</v>
      </c>
      <c r="F8" s="19" t="s">
        <v>90</v>
      </c>
      <c r="G8" s="123" t="s">
        <v>91</v>
      </c>
    </row>
    <row r="9" spans="1:8" x14ac:dyDescent="0.2">
      <c r="A9" s="124" t="s">
        <v>92</v>
      </c>
      <c r="B9" s="125">
        <v>2001</v>
      </c>
      <c r="C9" s="9" t="s">
        <v>93</v>
      </c>
      <c r="D9" s="10" t="s">
        <v>94</v>
      </c>
      <c r="E9" s="126" t="s">
        <v>95</v>
      </c>
      <c r="F9" s="127"/>
      <c r="G9" s="128" t="s">
        <v>96</v>
      </c>
    </row>
    <row r="10" spans="1:8" ht="11.25" customHeight="1" thickBot="1" x14ac:dyDescent="0.25">
      <c r="A10" s="129"/>
      <c r="B10" s="130">
        <v>1</v>
      </c>
      <c r="C10" s="131">
        <v>2</v>
      </c>
      <c r="D10" s="132">
        <v>3</v>
      </c>
      <c r="E10" s="133">
        <v>4</v>
      </c>
      <c r="F10" s="134" t="s">
        <v>97</v>
      </c>
      <c r="G10" s="135" t="s">
        <v>98</v>
      </c>
    </row>
    <row r="11" spans="1:8" x14ac:dyDescent="0.2">
      <c r="A11" s="124"/>
      <c r="B11" s="136"/>
      <c r="C11" s="137"/>
      <c r="D11" s="138"/>
      <c r="E11" s="139"/>
      <c r="F11" s="12"/>
      <c r="G11" s="140"/>
    </row>
    <row r="12" spans="1:8" x14ac:dyDescent="0.2">
      <c r="A12" s="124" t="s">
        <v>99</v>
      </c>
      <c r="B12" s="136"/>
      <c r="C12" s="136"/>
      <c r="D12" s="141"/>
      <c r="E12" s="142"/>
      <c r="F12" s="143" t="str">
        <f>IF(E12=0," ", (E12-D12))</f>
        <v xml:space="preserve"> </v>
      </c>
      <c r="G12" s="140" t="str">
        <f>IF(B12=0," ",(E12/B12))</f>
        <v xml:space="preserve"> </v>
      </c>
    </row>
    <row r="13" spans="1:8" x14ac:dyDescent="0.2">
      <c r="A13" s="124" t="s">
        <v>100</v>
      </c>
      <c r="B13" s="136"/>
      <c r="C13" s="136"/>
      <c r="D13" s="141"/>
      <c r="E13" s="142"/>
      <c r="F13" s="143"/>
      <c r="G13" s="140"/>
    </row>
    <row r="14" spans="1:8" x14ac:dyDescent="0.2">
      <c r="A14" s="124"/>
      <c r="B14" s="136"/>
      <c r="C14" s="136"/>
      <c r="D14" s="141"/>
      <c r="E14" s="142"/>
      <c r="F14" s="143"/>
      <c r="G14" s="140"/>
    </row>
    <row r="15" spans="1:8" x14ac:dyDescent="0.2">
      <c r="A15" s="124" t="s">
        <v>101</v>
      </c>
      <c r="B15" s="136"/>
      <c r="C15" s="136"/>
      <c r="D15" s="141"/>
      <c r="E15" s="142"/>
      <c r="F15" s="143"/>
      <c r="G15" s="140"/>
    </row>
    <row r="16" spans="1:8" x14ac:dyDescent="0.2">
      <c r="A16" s="124" t="s">
        <v>102</v>
      </c>
      <c r="B16" s="136"/>
      <c r="C16" s="136"/>
      <c r="D16" s="141"/>
      <c r="E16" s="142"/>
      <c r="F16" s="143" t="str">
        <f>IF(E16=0," ", (E16-D16))</f>
        <v xml:space="preserve"> </v>
      </c>
      <c r="G16" s="140" t="str">
        <f>IF(B16=0," ",(E16/B16))</f>
        <v xml:space="preserve"> </v>
      </c>
    </row>
    <row r="17" spans="1:7" x14ac:dyDescent="0.2">
      <c r="A17" s="124" t="s">
        <v>103</v>
      </c>
      <c r="B17" s="136"/>
      <c r="C17" s="136"/>
      <c r="D17" s="141"/>
      <c r="E17" s="142"/>
      <c r="F17" s="143"/>
      <c r="G17" s="140"/>
    </row>
    <row r="18" spans="1:7" x14ac:dyDescent="0.2">
      <c r="A18" s="124"/>
      <c r="B18" s="136"/>
      <c r="C18" s="136"/>
      <c r="D18" s="141"/>
      <c r="E18" s="142"/>
      <c r="F18" s="143"/>
      <c r="G18" s="140"/>
    </row>
    <row r="19" spans="1:7" x14ac:dyDescent="0.2">
      <c r="A19" s="124" t="s">
        <v>104</v>
      </c>
      <c r="B19" s="136"/>
      <c r="C19" s="136"/>
      <c r="D19" s="141"/>
      <c r="E19" s="142"/>
      <c r="F19" s="143"/>
      <c r="G19" s="140"/>
    </row>
    <row r="20" spans="1:7" x14ac:dyDescent="0.2">
      <c r="A20" s="124" t="s">
        <v>105</v>
      </c>
      <c r="B20" s="136"/>
      <c r="C20" s="136"/>
      <c r="D20" s="141"/>
      <c r="E20" s="142"/>
      <c r="F20" s="143" t="str">
        <f>IF(E20=0," ", (E20-D20))</f>
        <v xml:space="preserve"> </v>
      </c>
      <c r="G20" s="140" t="str">
        <f>IF(B20=0," ",(E20/B20))</f>
        <v xml:space="preserve"> </v>
      </c>
    </row>
    <row r="21" spans="1:7" x14ac:dyDescent="0.2">
      <c r="A21" s="124" t="s">
        <v>106</v>
      </c>
      <c r="B21" s="136"/>
      <c r="C21" s="136"/>
      <c r="D21" s="141"/>
      <c r="E21" s="142"/>
      <c r="F21" s="143"/>
      <c r="G21" s="140"/>
    </row>
    <row r="22" spans="1:7" x14ac:dyDescent="0.2">
      <c r="A22" s="124"/>
      <c r="B22" s="136"/>
      <c r="C22" s="136"/>
      <c r="D22" s="141"/>
      <c r="E22" s="142"/>
      <c r="F22" s="143"/>
      <c r="G22" s="140"/>
    </row>
    <row r="23" spans="1:7" x14ac:dyDescent="0.2">
      <c r="A23" s="124" t="s">
        <v>107</v>
      </c>
      <c r="B23" s="136"/>
      <c r="C23" s="136"/>
      <c r="D23" s="141"/>
      <c r="E23" s="142"/>
      <c r="F23" s="143"/>
      <c r="G23" s="140"/>
    </row>
    <row r="24" spans="1:7" x14ac:dyDescent="0.2">
      <c r="A24" s="124" t="s">
        <v>108</v>
      </c>
      <c r="B24" s="136"/>
      <c r="C24" s="136"/>
      <c r="D24" s="141"/>
      <c r="E24" s="142"/>
      <c r="F24" s="143" t="str">
        <f>IF(E24=0," ", (E24-D24))</f>
        <v xml:space="preserve"> </v>
      </c>
      <c r="G24" s="140" t="str">
        <f>IF(B24=0," ",(E24/B24))</f>
        <v xml:space="preserve"> </v>
      </c>
    </row>
    <row r="25" spans="1:7" x14ac:dyDescent="0.2">
      <c r="A25" s="144"/>
      <c r="B25" s="136"/>
      <c r="C25" s="136"/>
      <c r="D25" s="141"/>
      <c r="E25" s="142"/>
      <c r="F25" s="143"/>
      <c r="G25" s="140"/>
    </row>
    <row r="26" spans="1:7" x14ac:dyDescent="0.2">
      <c r="A26" s="144" t="s">
        <v>109</v>
      </c>
      <c r="B26" s="136"/>
      <c r="C26" s="136"/>
      <c r="D26" s="141"/>
      <c r="E26" s="142"/>
      <c r="F26" s="143"/>
      <c r="G26" s="140"/>
    </row>
    <row r="27" spans="1:7" x14ac:dyDescent="0.2">
      <c r="A27" s="124" t="s">
        <v>110</v>
      </c>
      <c r="B27" s="136"/>
      <c r="C27" s="136"/>
      <c r="D27" s="141"/>
      <c r="E27" s="142"/>
      <c r="F27" s="143" t="str">
        <f>IF(E27=0," ", (E27-D27))</f>
        <v xml:space="preserve"> </v>
      </c>
      <c r="G27" s="140" t="str">
        <f>IF(B27=0," ",(E27/B27))</f>
        <v xml:space="preserve"> </v>
      </c>
    </row>
    <row r="28" spans="1:7" x14ac:dyDescent="0.2">
      <c r="A28" s="144" t="s">
        <v>111</v>
      </c>
      <c r="B28" s="136"/>
      <c r="C28" s="136" t="s">
        <v>112</v>
      </c>
      <c r="D28" s="141"/>
      <c r="E28" s="142"/>
      <c r="F28" s="143"/>
      <c r="G28" s="140"/>
    </row>
    <row r="29" spans="1:7" x14ac:dyDescent="0.2">
      <c r="A29" s="124"/>
      <c r="B29" s="136"/>
      <c r="C29" s="136"/>
      <c r="D29" s="141"/>
      <c r="E29" s="142"/>
      <c r="F29" s="143" t="str">
        <f>IF(E29=0," ", (E29-D29))</f>
        <v xml:space="preserve"> </v>
      </c>
      <c r="G29" s="140" t="str">
        <f>IF(B29=0," ",(E29/B29))</f>
        <v xml:space="preserve"> </v>
      </c>
    </row>
    <row r="30" spans="1:7" x14ac:dyDescent="0.2">
      <c r="A30" s="144" t="s">
        <v>113</v>
      </c>
      <c r="B30" s="136"/>
      <c r="C30" s="136"/>
      <c r="D30" s="141"/>
      <c r="E30" s="142"/>
      <c r="F30" s="143"/>
      <c r="G30" s="140"/>
    </row>
    <row r="31" spans="1:7" x14ac:dyDescent="0.2">
      <c r="A31" s="144" t="s">
        <v>114</v>
      </c>
      <c r="B31" s="136"/>
      <c r="C31" s="136"/>
      <c r="D31" s="141"/>
      <c r="E31" s="142"/>
      <c r="F31" s="143"/>
      <c r="G31" s="140"/>
    </row>
    <row r="32" spans="1:7" x14ac:dyDescent="0.2">
      <c r="A32" s="124"/>
      <c r="B32" s="136"/>
      <c r="C32" s="136"/>
      <c r="D32" s="141"/>
      <c r="E32" s="142"/>
      <c r="F32" s="143" t="str">
        <f>IF(E32=0," ", (E32-D32))</f>
        <v xml:space="preserve"> </v>
      </c>
      <c r="G32" s="140" t="str">
        <f>IF(B32=0," ",(E32/B32))</f>
        <v xml:space="preserve"> </v>
      </c>
    </row>
    <row r="33" spans="1:8" x14ac:dyDescent="0.2">
      <c r="A33" s="124" t="s">
        <v>115</v>
      </c>
      <c r="B33" s="136"/>
      <c r="C33" s="136"/>
      <c r="D33" s="141"/>
      <c r="E33" s="142"/>
      <c r="F33" s="143"/>
      <c r="G33" s="140"/>
    </row>
    <row r="34" spans="1:8" x14ac:dyDescent="0.2">
      <c r="A34" s="124" t="s">
        <v>116</v>
      </c>
      <c r="B34" s="136"/>
      <c r="C34" s="136"/>
      <c r="D34" s="141"/>
      <c r="E34" s="142"/>
      <c r="F34" s="143" t="str">
        <f t="shared" ref="F34:F39" si="0">IF(E34=0," ", (E34-D34))</f>
        <v xml:space="preserve"> </v>
      </c>
      <c r="G34" s="140" t="str">
        <f t="shared" ref="G34:G39" si="1">IF(B34=0," ",(E34/B34))</f>
        <v xml:space="preserve"> </v>
      </c>
    </row>
    <row r="35" spans="1:8" x14ac:dyDescent="0.2">
      <c r="A35" s="124"/>
      <c r="B35" s="136"/>
      <c r="C35" s="136"/>
      <c r="D35" s="141"/>
      <c r="E35" s="142"/>
      <c r="F35" s="143" t="str">
        <f t="shared" si="0"/>
        <v xml:space="preserve"> </v>
      </c>
      <c r="G35" s="140" t="str">
        <f t="shared" si="1"/>
        <v xml:space="preserve"> </v>
      </c>
    </row>
    <row r="36" spans="1:8" x14ac:dyDescent="0.2">
      <c r="A36" s="124"/>
      <c r="B36" s="136"/>
      <c r="C36" s="136"/>
      <c r="D36" s="141"/>
      <c r="E36" s="142"/>
      <c r="F36" s="143" t="str">
        <f t="shared" si="0"/>
        <v xml:space="preserve"> </v>
      </c>
      <c r="G36" s="140" t="str">
        <f t="shared" si="1"/>
        <v xml:space="preserve"> </v>
      </c>
    </row>
    <row r="37" spans="1:8" x14ac:dyDescent="0.2">
      <c r="A37" s="124"/>
      <c r="B37" s="136"/>
      <c r="C37" s="136"/>
      <c r="D37" s="141"/>
      <c r="E37" s="142"/>
      <c r="F37" s="143" t="str">
        <f t="shared" si="0"/>
        <v xml:space="preserve"> </v>
      </c>
      <c r="G37" s="140" t="str">
        <f t="shared" si="1"/>
        <v xml:space="preserve"> </v>
      </c>
    </row>
    <row r="38" spans="1:8" x14ac:dyDescent="0.2">
      <c r="A38" s="124"/>
      <c r="B38" s="136"/>
      <c r="C38" s="136"/>
      <c r="D38" s="141"/>
      <c r="E38" s="142"/>
      <c r="F38" s="143" t="str">
        <f t="shared" si="0"/>
        <v xml:space="preserve"> </v>
      </c>
      <c r="G38" s="140" t="str">
        <f t="shared" si="1"/>
        <v xml:space="preserve"> </v>
      </c>
    </row>
    <row r="39" spans="1:8" ht="13.5" thickBot="1" x14ac:dyDescent="0.25">
      <c r="A39" s="129"/>
      <c r="B39" s="145"/>
      <c r="C39" s="145"/>
      <c r="D39" s="146"/>
      <c r="E39" s="147"/>
      <c r="F39" s="143" t="str">
        <f t="shared" si="0"/>
        <v xml:space="preserve"> </v>
      </c>
      <c r="G39" s="140" t="str">
        <f t="shared" si="1"/>
        <v xml:space="preserve"> </v>
      </c>
    </row>
    <row r="40" spans="1:8" ht="13.5" thickBot="1" x14ac:dyDescent="0.25">
      <c r="A40" s="148" t="s">
        <v>117</v>
      </c>
      <c r="B40" s="149" t="str">
        <f>IF(B12=0," ",SUM(B12,B16,B20,B24,B27,B29,B32,#REF!,#REF!,#REF!,#REF!))</f>
        <v xml:space="preserve"> </v>
      </c>
      <c r="C40" s="149" t="str">
        <f>IF(C12=0," ",SUM(C12,C16,C20,C24,C27,C29,C32,#REF!,#REF!,#REF!,#REF!))</f>
        <v xml:space="preserve"> </v>
      </c>
      <c r="D40" s="149" t="str">
        <f>IF(D12=0," ",SUM(D12,D16,D20,D24,D27,D29,D32,#REF!,#REF!,#REF!,#REF!))</f>
        <v xml:space="preserve"> </v>
      </c>
      <c r="E40" s="149" t="str">
        <f>IF(E12=0," ",SUM(E12,E16,E20,E24,E27,E29,E32,#REF!,#REF!,#REF!,#REF!))</f>
        <v xml:space="preserve"> </v>
      </c>
      <c r="F40" s="150"/>
      <c r="G40" s="149"/>
    </row>
    <row r="41" spans="1:8" x14ac:dyDescent="0.2">
      <c r="A41" s="15" t="s">
        <v>118</v>
      </c>
      <c r="B41" s="15"/>
      <c r="C41" s="15"/>
      <c r="D41" s="15"/>
      <c r="E41" s="15"/>
      <c r="F41" s="15"/>
      <c r="G41" s="15"/>
      <c r="H41" s="15"/>
    </row>
    <row r="42" spans="1:8" x14ac:dyDescent="0.2">
      <c r="E42" s="15"/>
    </row>
    <row r="43" spans="1:8" x14ac:dyDescent="0.2">
      <c r="A43" s="151"/>
      <c r="B43" s="152"/>
      <c r="C43" s="15"/>
      <c r="D43" s="15"/>
    </row>
    <row r="47" spans="1:8" x14ac:dyDescent="0.2">
      <c r="A47" s="153" t="s">
        <v>119</v>
      </c>
      <c r="B47" s="15"/>
      <c r="C47" s="153" t="s">
        <v>120</v>
      </c>
      <c r="D47" s="15"/>
      <c r="E47" s="153" t="s">
        <v>51</v>
      </c>
      <c r="F47" s="153" t="s">
        <v>121</v>
      </c>
    </row>
  </sheetData>
  <phoneticPr fontId="3" type="noConversion"/>
  <pageMargins left="0.52" right="0.28999999999999998" top="0.984251969" bottom="0.984251969" header="0.47" footer="0.4921259845"/>
  <pageSetup paperSize="9" orientation="portrait" horizontalDpi="300" verticalDpi="300" r:id="rId1"/>
  <headerFooter alignWithMargins="0">
    <oddHeader xml:space="preserve">&amp;C
&amp;R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F5" sqref="F5"/>
    </sheetView>
  </sheetViews>
  <sheetFormatPr defaultRowHeight="12.75" x14ac:dyDescent="0.2"/>
  <cols>
    <col min="1" max="1" width="4.85546875" style="103" customWidth="1"/>
    <col min="2" max="2" width="49.5703125" style="103" customWidth="1"/>
    <col min="3" max="3" width="3.7109375" style="103" customWidth="1"/>
    <col min="4" max="4" width="13.140625" style="103" customWidth="1"/>
    <col min="5" max="5" width="12.7109375" style="103" customWidth="1"/>
    <col min="6" max="16384" width="9.140625" style="103"/>
  </cols>
  <sheetData>
    <row r="1" spans="1:6" x14ac:dyDescent="0.2">
      <c r="A1" s="24"/>
      <c r="B1" s="24"/>
      <c r="C1" s="24"/>
      <c r="D1" s="24"/>
      <c r="E1" s="24"/>
      <c r="F1" s="25"/>
    </row>
    <row r="2" spans="1:6" ht="15.75" x14ac:dyDescent="0.25">
      <c r="A2" s="24"/>
      <c r="B2" s="27" t="s">
        <v>25</v>
      </c>
      <c r="C2" s="24"/>
      <c r="D2" s="24"/>
      <c r="E2" s="24"/>
      <c r="F2" s="24"/>
    </row>
    <row r="3" spans="1:6" ht="15.75" x14ac:dyDescent="0.25">
      <c r="A3" s="24"/>
      <c r="B3" s="28" t="s">
        <v>67</v>
      </c>
      <c r="C3" s="27"/>
      <c r="D3" s="24"/>
      <c r="E3" s="24"/>
      <c r="F3" s="24"/>
    </row>
    <row r="4" spans="1:6" ht="15" x14ac:dyDescent="0.2">
      <c r="A4" s="29" t="s">
        <v>125</v>
      </c>
      <c r="B4" s="30"/>
      <c r="C4" s="30"/>
      <c r="D4" s="24"/>
      <c r="E4" s="24"/>
      <c r="F4" s="31"/>
    </row>
    <row r="5" spans="1:6" ht="24.75" customHeight="1" thickBot="1" x14ac:dyDescent="0.3">
      <c r="A5" s="104" t="s">
        <v>68</v>
      </c>
      <c r="B5" s="32"/>
      <c r="C5" s="32"/>
      <c r="D5" s="24"/>
      <c r="E5" s="24"/>
      <c r="F5" s="33" t="s">
        <v>124</v>
      </c>
    </row>
    <row r="6" spans="1:6" x14ac:dyDescent="0.2">
      <c r="A6" s="105" t="s">
        <v>27</v>
      </c>
      <c r="B6" s="106"/>
      <c r="C6" s="106"/>
      <c r="D6" s="37"/>
      <c r="E6" s="37"/>
      <c r="F6" s="38" t="s">
        <v>28</v>
      </c>
    </row>
    <row r="7" spans="1:6" x14ac:dyDescent="0.2">
      <c r="A7" s="107" t="s">
        <v>29</v>
      </c>
      <c r="B7" s="40" t="s">
        <v>30</v>
      </c>
      <c r="C7" s="108"/>
      <c r="D7" s="43" t="s">
        <v>2</v>
      </c>
      <c r="E7" s="43" t="s">
        <v>3</v>
      </c>
      <c r="F7" s="44" t="s">
        <v>31</v>
      </c>
    </row>
    <row r="8" spans="1:6" ht="13.5" thickBot="1" x14ac:dyDescent="0.25">
      <c r="A8" s="109"/>
      <c r="B8" s="110"/>
      <c r="C8" s="110"/>
      <c r="D8" s="49">
        <v>1</v>
      </c>
      <c r="E8" s="49">
        <v>2</v>
      </c>
      <c r="F8" s="50" t="s">
        <v>53</v>
      </c>
    </row>
    <row r="9" spans="1:6" ht="18.95" customHeight="1" x14ac:dyDescent="0.2">
      <c r="A9" s="51">
        <v>1</v>
      </c>
      <c r="B9" s="52" t="s">
        <v>32</v>
      </c>
      <c r="C9" s="53"/>
      <c r="D9" s="54"/>
      <c r="E9" s="55"/>
      <c r="F9" s="56" t="str">
        <f>IF(D9=0," ",(E9/D9))</f>
        <v xml:space="preserve"> </v>
      </c>
    </row>
    <row r="10" spans="1:6" ht="18.95" customHeight="1" x14ac:dyDescent="0.2">
      <c r="A10" s="57">
        <v>2</v>
      </c>
      <c r="B10" s="58" t="s">
        <v>80</v>
      </c>
      <c r="C10" s="59"/>
      <c r="D10" s="60"/>
      <c r="E10" s="61"/>
      <c r="F10" s="62" t="str">
        <f>IF(D10=0," ",(E10/D10))</f>
        <v xml:space="preserve"> </v>
      </c>
    </row>
    <row r="11" spans="1:6" ht="18.95" customHeight="1" x14ac:dyDescent="0.2">
      <c r="A11" s="57">
        <v>3</v>
      </c>
      <c r="B11" s="58" t="s">
        <v>69</v>
      </c>
      <c r="C11" s="59"/>
      <c r="D11" s="60"/>
      <c r="E11" s="61"/>
      <c r="F11" s="62"/>
    </row>
    <row r="12" spans="1:6" ht="18.95" customHeight="1" x14ac:dyDescent="0.2">
      <c r="A12" s="57">
        <v>4</v>
      </c>
      <c r="B12" s="58" t="s">
        <v>81</v>
      </c>
      <c r="C12" s="59"/>
      <c r="D12" s="60"/>
      <c r="E12" s="61"/>
      <c r="F12" s="62"/>
    </row>
    <row r="13" spans="1:6" ht="18.95" customHeight="1" x14ac:dyDescent="0.2">
      <c r="A13" s="57">
        <v>5</v>
      </c>
      <c r="B13" s="58" t="s">
        <v>70</v>
      </c>
      <c r="C13" s="59"/>
      <c r="D13" s="60"/>
      <c r="E13" s="61"/>
      <c r="F13" s="62"/>
    </row>
    <row r="14" spans="1:6" ht="18.95" customHeight="1" x14ac:dyDescent="0.2">
      <c r="A14" s="57">
        <v>6</v>
      </c>
      <c r="B14" s="58" t="s">
        <v>82</v>
      </c>
      <c r="C14" s="59"/>
      <c r="D14" s="60"/>
      <c r="E14" s="61"/>
      <c r="F14" s="62"/>
    </row>
    <row r="15" spans="1:6" ht="18.95" customHeight="1" x14ac:dyDescent="0.2">
      <c r="A15" s="57">
        <v>7</v>
      </c>
      <c r="B15" s="64" t="s">
        <v>71</v>
      </c>
      <c r="C15" s="59"/>
      <c r="D15" s="60"/>
      <c r="E15" s="61"/>
      <c r="F15" s="62" t="str">
        <f>IF(D15=0," ",(E15/D15))</f>
        <v xml:space="preserve"> </v>
      </c>
    </row>
    <row r="16" spans="1:6" ht="18.95" customHeight="1" x14ac:dyDescent="0.2">
      <c r="A16" s="57">
        <v>8</v>
      </c>
      <c r="B16" s="58" t="s">
        <v>72</v>
      </c>
      <c r="C16" s="59"/>
      <c r="D16" s="60"/>
      <c r="E16" s="61"/>
      <c r="F16" s="62"/>
    </row>
    <row r="17" spans="1:6" ht="18.95" customHeight="1" x14ac:dyDescent="0.2">
      <c r="A17" s="57">
        <v>9</v>
      </c>
      <c r="B17" s="58" t="s">
        <v>73</v>
      </c>
      <c r="C17" s="59"/>
      <c r="D17" s="60"/>
      <c r="E17" s="61"/>
      <c r="F17" s="62"/>
    </row>
    <row r="18" spans="1:6" ht="18.95" customHeight="1" x14ac:dyDescent="0.2">
      <c r="A18" s="80">
        <v>10</v>
      </c>
      <c r="B18" s="65" t="s">
        <v>74</v>
      </c>
      <c r="C18" s="59"/>
      <c r="D18" s="60"/>
      <c r="E18" s="61"/>
      <c r="F18" s="62" t="str">
        <f t="shared" ref="F18:F23" si="0">IF(D18=0," ",(E18/D18))</f>
        <v xml:space="preserve"> </v>
      </c>
    </row>
    <row r="19" spans="1:6" ht="18.95" customHeight="1" thickBot="1" x14ac:dyDescent="0.25">
      <c r="A19" s="111">
        <v>11</v>
      </c>
      <c r="B19" s="70" t="s">
        <v>75</v>
      </c>
      <c r="C19" s="71" t="s">
        <v>37</v>
      </c>
      <c r="D19" s="112"/>
      <c r="E19" s="113"/>
      <c r="F19" s="74" t="str">
        <f t="shared" si="0"/>
        <v xml:space="preserve"> </v>
      </c>
    </row>
    <row r="20" spans="1:6" ht="18.95" customHeight="1" x14ac:dyDescent="0.2">
      <c r="A20" s="51">
        <v>12</v>
      </c>
      <c r="B20" s="65" t="s">
        <v>57</v>
      </c>
      <c r="C20" s="77" t="s">
        <v>37</v>
      </c>
      <c r="D20" s="78"/>
      <c r="E20" s="79"/>
      <c r="F20" s="56" t="str">
        <f t="shared" si="0"/>
        <v xml:space="preserve"> </v>
      </c>
    </row>
    <row r="21" spans="1:6" ht="18.95" customHeight="1" x14ac:dyDescent="0.2">
      <c r="A21" s="80">
        <v>13</v>
      </c>
      <c r="B21" s="81" t="s">
        <v>40</v>
      </c>
      <c r="C21" s="77" t="s">
        <v>37</v>
      </c>
      <c r="D21" s="78"/>
      <c r="E21" s="79"/>
      <c r="F21" s="56" t="str">
        <f t="shared" si="0"/>
        <v xml:space="preserve"> </v>
      </c>
    </row>
    <row r="22" spans="1:6" ht="18.95" customHeight="1" x14ac:dyDescent="0.2">
      <c r="A22" s="80">
        <v>14</v>
      </c>
      <c r="B22" s="81" t="s">
        <v>41</v>
      </c>
      <c r="C22" s="77" t="s">
        <v>37</v>
      </c>
      <c r="D22" s="78"/>
      <c r="E22" s="79"/>
      <c r="F22" s="56" t="str">
        <f t="shared" si="0"/>
        <v xml:space="preserve"> </v>
      </c>
    </row>
    <row r="23" spans="1:6" ht="18.95" customHeight="1" x14ac:dyDescent="0.2">
      <c r="A23" s="80">
        <v>15</v>
      </c>
      <c r="B23" s="65" t="s">
        <v>58</v>
      </c>
      <c r="C23" s="77" t="s">
        <v>37</v>
      </c>
      <c r="D23" s="78"/>
      <c r="E23" s="79"/>
      <c r="F23" s="56" t="str">
        <f t="shared" si="0"/>
        <v xml:space="preserve"> </v>
      </c>
    </row>
    <row r="24" spans="1:6" ht="18.95" customHeight="1" x14ac:dyDescent="0.2">
      <c r="A24" s="80">
        <v>16</v>
      </c>
      <c r="B24" s="65" t="s">
        <v>42</v>
      </c>
      <c r="C24" s="77" t="s">
        <v>37</v>
      </c>
      <c r="D24" s="78"/>
      <c r="E24" s="79"/>
      <c r="F24" s="56"/>
    </row>
    <row r="25" spans="1:6" ht="18.95" customHeight="1" x14ac:dyDescent="0.2">
      <c r="A25" s="80">
        <v>17</v>
      </c>
      <c r="B25" s="65" t="s">
        <v>83</v>
      </c>
      <c r="C25" s="77" t="s">
        <v>37</v>
      </c>
      <c r="D25" s="78"/>
      <c r="E25" s="79"/>
      <c r="F25" s="56"/>
    </row>
    <row r="26" spans="1:6" ht="18.95" customHeight="1" x14ac:dyDescent="0.2">
      <c r="A26" s="80">
        <v>18</v>
      </c>
      <c r="B26" s="65" t="s">
        <v>84</v>
      </c>
      <c r="C26" s="77" t="s">
        <v>37</v>
      </c>
      <c r="D26" s="78"/>
      <c r="E26" s="79"/>
      <c r="F26" s="56" t="str">
        <f t="shared" ref="F26:F32" si="1">IF(D26=0," ",(E26/D26))</f>
        <v xml:space="preserve"> </v>
      </c>
    </row>
    <row r="27" spans="1:6" ht="18" customHeight="1" x14ac:dyDescent="0.2">
      <c r="A27" s="80">
        <v>19</v>
      </c>
      <c r="B27" s="81" t="s">
        <v>43</v>
      </c>
      <c r="C27" s="77" t="s">
        <v>37</v>
      </c>
      <c r="D27" s="67"/>
      <c r="E27" s="68"/>
      <c r="F27" s="62" t="str">
        <f t="shared" si="1"/>
        <v xml:space="preserve"> </v>
      </c>
    </row>
    <row r="28" spans="1:6" ht="18" customHeight="1" x14ac:dyDescent="0.2">
      <c r="A28" s="80">
        <v>20</v>
      </c>
      <c r="B28" s="81" t="s">
        <v>41</v>
      </c>
      <c r="C28" s="77" t="s">
        <v>37</v>
      </c>
      <c r="D28" s="67"/>
      <c r="E28" s="68"/>
      <c r="F28" s="62" t="str">
        <f t="shared" si="1"/>
        <v xml:space="preserve"> </v>
      </c>
    </row>
    <row r="29" spans="1:6" ht="18" customHeight="1" x14ac:dyDescent="0.2">
      <c r="A29" s="80">
        <v>21</v>
      </c>
      <c r="B29" s="81" t="s">
        <v>44</v>
      </c>
      <c r="C29" s="77" t="s">
        <v>37</v>
      </c>
      <c r="D29" s="54"/>
      <c r="E29" s="55"/>
      <c r="F29" s="56" t="str">
        <f t="shared" si="1"/>
        <v xml:space="preserve"> </v>
      </c>
    </row>
    <row r="30" spans="1:6" ht="18" customHeight="1" x14ac:dyDescent="0.2">
      <c r="A30" s="80">
        <v>22</v>
      </c>
      <c r="B30" s="82" t="s">
        <v>61</v>
      </c>
      <c r="C30" s="77" t="s">
        <v>37</v>
      </c>
      <c r="D30" s="83"/>
      <c r="E30" s="84"/>
      <c r="F30" s="62" t="str">
        <f t="shared" si="1"/>
        <v xml:space="preserve"> </v>
      </c>
    </row>
    <row r="31" spans="1:6" ht="18" customHeight="1" x14ac:dyDescent="0.2">
      <c r="A31" s="80">
        <v>23</v>
      </c>
      <c r="B31" s="82" t="s">
        <v>62</v>
      </c>
      <c r="C31" s="77" t="s">
        <v>37</v>
      </c>
      <c r="D31" s="83"/>
      <c r="E31" s="84"/>
      <c r="F31" s="62" t="str">
        <f t="shared" si="1"/>
        <v xml:space="preserve"> </v>
      </c>
    </row>
    <row r="32" spans="1:6" ht="18" customHeight="1" thickBot="1" x14ac:dyDescent="0.25">
      <c r="A32" s="69">
        <v>24</v>
      </c>
      <c r="B32" s="85" t="s">
        <v>64</v>
      </c>
      <c r="C32" s="86" t="s">
        <v>37</v>
      </c>
      <c r="D32" s="112"/>
      <c r="E32" s="113"/>
      <c r="F32" s="74" t="str">
        <f t="shared" si="1"/>
        <v xml:space="preserve"> </v>
      </c>
    </row>
    <row r="35" spans="1:2" x14ac:dyDescent="0.2">
      <c r="A35" s="90" t="s">
        <v>46</v>
      </c>
    </row>
    <row r="36" spans="1:2" x14ac:dyDescent="0.2">
      <c r="A36" s="114" t="s">
        <v>76</v>
      </c>
      <c r="B36" s="115"/>
    </row>
    <row r="37" spans="1:2" x14ac:dyDescent="0.2">
      <c r="A37" s="114" t="s">
        <v>77</v>
      </c>
      <c r="B37" s="115"/>
    </row>
    <row r="38" spans="1:2" x14ac:dyDescent="0.2">
      <c r="A38" s="115" t="s">
        <v>78</v>
      </c>
      <c r="B38" s="115"/>
    </row>
    <row r="39" spans="1:2" x14ac:dyDescent="0.2">
      <c r="A39" s="115"/>
      <c r="B39" s="115" t="s">
        <v>79</v>
      </c>
    </row>
    <row r="40" spans="1:2" ht="13.5" x14ac:dyDescent="0.2">
      <c r="A40" s="97" t="s">
        <v>85</v>
      </c>
      <c r="B40" s="115"/>
    </row>
    <row r="43" spans="1:2" x14ac:dyDescent="0.2">
      <c r="A43" s="100" t="s">
        <v>50</v>
      </c>
    </row>
  </sheetData>
  <phoneticPr fontId="3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F5" sqref="F5"/>
    </sheetView>
  </sheetViews>
  <sheetFormatPr defaultRowHeight="12.75" x14ac:dyDescent="0.2"/>
  <cols>
    <col min="1" max="1" width="5.42578125" style="26" customWidth="1"/>
    <col min="2" max="2" width="45" style="26" customWidth="1"/>
    <col min="3" max="3" width="3.5703125" style="26" customWidth="1"/>
    <col min="4" max="4" width="12.85546875" style="26" customWidth="1"/>
    <col min="5" max="5" width="12.28515625" style="26" customWidth="1"/>
    <col min="6" max="6" width="9.7109375" style="26" customWidth="1"/>
    <col min="7" max="16384" width="9.140625" style="26"/>
  </cols>
  <sheetData>
    <row r="1" spans="1:6" x14ac:dyDescent="0.2">
      <c r="A1" s="24"/>
      <c r="B1" s="24"/>
      <c r="C1" s="24"/>
      <c r="D1" s="24"/>
      <c r="E1" s="24"/>
      <c r="F1" s="25"/>
    </row>
    <row r="2" spans="1:6" ht="15.75" x14ac:dyDescent="0.25">
      <c r="A2" s="24"/>
      <c r="B2" s="27" t="s">
        <v>25</v>
      </c>
      <c r="C2" s="24"/>
      <c r="D2" s="24"/>
      <c r="E2" s="24"/>
      <c r="F2" s="24"/>
    </row>
    <row r="3" spans="1:6" ht="15.75" x14ac:dyDescent="0.25">
      <c r="A3" s="24"/>
      <c r="B3" s="28" t="s">
        <v>26</v>
      </c>
      <c r="C3" s="27"/>
      <c r="D3" s="24"/>
      <c r="E3" s="24"/>
      <c r="F3" s="24"/>
    </row>
    <row r="4" spans="1:6" ht="15" x14ac:dyDescent="0.2">
      <c r="A4" s="29" t="s">
        <v>125</v>
      </c>
      <c r="B4" s="30"/>
      <c r="C4" s="30"/>
      <c r="D4" s="24"/>
      <c r="E4" s="24"/>
      <c r="F4" s="31"/>
    </row>
    <row r="5" spans="1:6" ht="16.5" thickBot="1" x14ac:dyDescent="0.3">
      <c r="A5"/>
      <c r="B5" s="32"/>
      <c r="C5" s="32"/>
      <c r="D5" s="24"/>
      <c r="E5" s="24"/>
      <c r="F5" s="33" t="s">
        <v>126</v>
      </c>
    </row>
    <row r="6" spans="1:6" x14ac:dyDescent="0.2">
      <c r="A6" s="34" t="s">
        <v>27</v>
      </c>
      <c r="B6" s="35"/>
      <c r="C6" s="36"/>
      <c r="D6" s="37"/>
      <c r="E6" s="37"/>
      <c r="F6" s="38" t="s">
        <v>28</v>
      </c>
    </row>
    <row r="7" spans="1:6" x14ac:dyDescent="0.2">
      <c r="A7" s="39" t="s">
        <v>29</v>
      </c>
      <c r="B7" s="40" t="s">
        <v>30</v>
      </c>
      <c r="C7" s="41"/>
      <c r="D7" s="42" t="s">
        <v>2</v>
      </c>
      <c r="E7" s="43" t="s">
        <v>3</v>
      </c>
      <c r="F7" s="44" t="s">
        <v>31</v>
      </c>
    </row>
    <row r="8" spans="1:6" ht="13.5" thickBot="1" x14ac:dyDescent="0.25">
      <c r="A8" s="45"/>
      <c r="B8" s="46"/>
      <c r="C8" s="47"/>
      <c r="D8" s="48">
        <v>1</v>
      </c>
      <c r="E8" s="49">
        <v>2</v>
      </c>
      <c r="F8" s="50" t="s">
        <v>53</v>
      </c>
    </row>
    <row r="9" spans="1:6" ht="17.100000000000001" customHeight="1" x14ac:dyDescent="0.2">
      <c r="A9" s="51">
        <v>1</v>
      </c>
      <c r="B9" s="52" t="s">
        <v>32</v>
      </c>
      <c r="C9" s="53"/>
      <c r="D9" s="54"/>
      <c r="E9" s="55"/>
      <c r="F9" s="56" t="str">
        <f>IF(D9=0," ",(E9/D9))</f>
        <v xml:space="preserve"> </v>
      </c>
    </row>
    <row r="10" spans="1:6" ht="17.100000000000001" customHeight="1" x14ac:dyDescent="0.2">
      <c r="A10" s="57">
        <v>2</v>
      </c>
      <c r="B10" s="58" t="s">
        <v>33</v>
      </c>
      <c r="C10" s="59"/>
      <c r="D10" s="60"/>
      <c r="E10" s="61"/>
      <c r="F10" s="62" t="str">
        <f t="shared" ref="F10:F22" si="0">IF(D10=0," ",(E10/D10))</f>
        <v xml:space="preserve"> </v>
      </c>
    </row>
    <row r="11" spans="1:6" ht="17.100000000000001" customHeight="1" x14ac:dyDescent="0.2">
      <c r="A11" s="57">
        <v>3</v>
      </c>
      <c r="B11" s="58" t="s">
        <v>54</v>
      </c>
      <c r="C11" s="59"/>
      <c r="D11" s="60"/>
      <c r="E11" s="61"/>
      <c r="F11" s="62" t="str">
        <f t="shared" si="0"/>
        <v xml:space="preserve"> </v>
      </c>
    </row>
    <row r="12" spans="1:6" ht="17.100000000000001" customHeight="1" x14ac:dyDescent="0.2">
      <c r="A12" s="57">
        <v>4</v>
      </c>
      <c r="B12" s="58" t="s">
        <v>34</v>
      </c>
      <c r="C12" s="59"/>
      <c r="D12" s="60"/>
      <c r="E12" s="61"/>
      <c r="F12" s="62" t="str">
        <f t="shared" si="0"/>
        <v xml:space="preserve"> </v>
      </c>
    </row>
    <row r="13" spans="1:6" ht="17.100000000000001" customHeight="1" x14ac:dyDescent="0.2">
      <c r="A13" s="57">
        <v>5</v>
      </c>
      <c r="B13" s="58" t="s">
        <v>35</v>
      </c>
      <c r="C13" s="59"/>
      <c r="D13" s="60"/>
      <c r="E13" s="61"/>
      <c r="F13" s="62" t="str">
        <f t="shared" si="0"/>
        <v xml:space="preserve"> </v>
      </c>
    </row>
    <row r="14" spans="1:6" ht="17.100000000000001" customHeight="1" x14ac:dyDescent="0.2">
      <c r="A14" s="63">
        <v>6</v>
      </c>
      <c r="B14" s="64" t="s">
        <v>55</v>
      </c>
      <c r="C14" s="59"/>
      <c r="D14" s="60"/>
      <c r="E14" s="61"/>
      <c r="F14" s="62" t="str">
        <f t="shared" si="0"/>
        <v xml:space="preserve"> </v>
      </c>
    </row>
    <row r="15" spans="1:6" ht="17.25" customHeight="1" x14ac:dyDescent="0.2">
      <c r="A15" s="63">
        <v>7</v>
      </c>
      <c r="B15" s="65" t="s">
        <v>56</v>
      </c>
      <c r="C15" s="59"/>
      <c r="D15" s="60"/>
      <c r="E15" s="61"/>
      <c r="F15" s="62" t="str">
        <f t="shared" si="0"/>
        <v xml:space="preserve"> </v>
      </c>
    </row>
    <row r="16" spans="1:6" ht="17.100000000000001" customHeight="1" x14ac:dyDescent="0.2">
      <c r="A16" s="57">
        <v>8</v>
      </c>
      <c r="B16" s="58" t="s">
        <v>36</v>
      </c>
      <c r="C16" s="66" t="s">
        <v>37</v>
      </c>
      <c r="D16" s="67"/>
      <c r="E16" s="68"/>
      <c r="F16" s="62" t="str">
        <f t="shared" si="0"/>
        <v xml:space="preserve"> </v>
      </c>
    </row>
    <row r="17" spans="1:6" ht="17.100000000000001" customHeight="1" thickBot="1" x14ac:dyDescent="0.25">
      <c r="A17" s="69">
        <v>9</v>
      </c>
      <c r="B17" s="70" t="s">
        <v>38</v>
      </c>
      <c r="C17" s="71" t="s">
        <v>37</v>
      </c>
      <c r="D17" s="72"/>
      <c r="E17" s="73"/>
      <c r="F17" s="74" t="str">
        <f t="shared" si="0"/>
        <v xml:space="preserve"> </v>
      </c>
    </row>
    <row r="18" spans="1:6" ht="17.100000000000001" customHeight="1" x14ac:dyDescent="0.2">
      <c r="A18" s="63">
        <v>10</v>
      </c>
      <c r="B18" s="64" t="s">
        <v>39</v>
      </c>
      <c r="C18" s="66" t="s">
        <v>37</v>
      </c>
      <c r="D18" s="75"/>
      <c r="E18" s="76"/>
      <c r="F18" s="56" t="str">
        <f t="shared" si="0"/>
        <v xml:space="preserve"> </v>
      </c>
    </row>
    <row r="19" spans="1:6" ht="17.100000000000001" customHeight="1" x14ac:dyDescent="0.2">
      <c r="A19" s="63">
        <v>11</v>
      </c>
      <c r="B19" s="65" t="s">
        <v>57</v>
      </c>
      <c r="C19" s="77" t="s">
        <v>37</v>
      </c>
      <c r="D19" s="78"/>
      <c r="E19" s="79"/>
      <c r="F19" s="56" t="str">
        <f t="shared" si="0"/>
        <v xml:space="preserve"> </v>
      </c>
    </row>
    <row r="20" spans="1:6" ht="17.100000000000001" customHeight="1" x14ac:dyDescent="0.2">
      <c r="A20" s="80">
        <v>12</v>
      </c>
      <c r="B20" s="81" t="s">
        <v>40</v>
      </c>
      <c r="C20" s="77" t="s">
        <v>37</v>
      </c>
      <c r="D20" s="78"/>
      <c r="E20" s="79"/>
      <c r="F20" s="56" t="str">
        <f t="shared" si="0"/>
        <v xml:space="preserve"> </v>
      </c>
    </row>
    <row r="21" spans="1:6" ht="17.100000000000001" customHeight="1" x14ac:dyDescent="0.2">
      <c r="A21" s="80">
        <v>13</v>
      </c>
      <c r="B21" s="81" t="s">
        <v>41</v>
      </c>
      <c r="C21" s="77" t="s">
        <v>37</v>
      </c>
      <c r="D21" s="78"/>
      <c r="E21" s="79"/>
      <c r="F21" s="56" t="str">
        <f t="shared" si="0"/>
        <v xml:space="preserve"> </v>
      </c>
    </row>
    <row r="22" spans="1:6" ht="17.100000000000001" customHeight="1" x14ac:dyDescent="0.2">
      <c r="A22" s="80">
        <v>14</v>
      </c>
      <c r="B22" s="65" t="s">
        <v>58</v>
      </c>
      <c r="C22" s="77" t="s">
        <v>37</v>
      </c>
      <c r="D22" s="78"/>
      <c r="E22" s="79"/>
      <c r="F22" s="56" t="str">
        <f t="shared" si="0"/>
        <v xml:space="preserve"> </v>
      </c>
    </row>
    <row r="23" spans="1:6" ht="17.100000000000001" customHeight="1" x14ac:dyDescent="0.2">
      <c r="A23" s="63">
        <v>15</v>
      </c>
      <c r="B23" s="65" t="s">
        <v>42</v>
      </c>
      <c r="C23" s="77" t="s">
        <v>37</v>
      </c>
      <c r="D23" s="78"/>
      <c r="E23" s="79"/>
      <c r="F23" s="56"/>
    </row>
    <row r="24" spans="1:6" ht="17.100000000000001" customHeight="1" x14ac:dyDescent="0.2">
      <c r="A24" s="80">
        <v>16</v>
      </c>
      <c r="B24" s="65" t="s">
        <v>59</v>
      </c>
      <c r="C24" s="77" t="s">
        <v>37</v>
      </c>
      <c r="D24" s="78"/>
      <c r="E24" s="79"/>
      <c r="F24" s="56"/>
    </row>
    <row r="25" spans="1:6" ht="17.100000000000001" customHeight="1" x14ac:dyDescent="0.2">
      <c r="A25" s="57">
        <v>17</v>
      </c>
      <c r="B25" s="65" t="s">
        <v>60</v>
      </c>
      <c r="C25" s="77" t="s">
        <v>37</v>
      </c>
      <c r="D25" s="78"/>
      <c r="E25" s="79"/>
      <c r="F25" s="56" t="str">
        <f t="shared" ref="F25:F33" si="1">IF(D25=0," ",(E25/D25))</f>
        <v xml:space="preserve"> </v>
      </c>
    </row>
    <row r="26" spans="1:6" ht="17.100000000000001" customHeight="1" x14ac:dyDescent="0.2">
      <c r="A26" s="57">
        <v>18</v>
      </c>
      <c r="B26" s="81" t="s">
        <v>43</v>
      </c>
      <c r="C26" s="77" t="s">
        <v>37</v>
      </c>
      <c r="D26" s="67"/>
      <c r="E26" s="68"/>
      <c r="F26" s="62" t="str">
        <f t="shared" si="1"/>
        <v xml:space="preserve"> </v>
      </c>
    </row>
    <row r="27" spans="1:6" ht="17.100000000000001" customHeight="1" x14ac:dyDescent="0.2">
      <c r="A27" s="80">
        <v>19</v>
      </c>
      <c r="B27" s="81" t="s">
        <v>41</v>
      </c>
      <c r="C27" s="77" t="s">
        <v>37</v>
      </c>
      <c r="D27" s="67"/>
      <c r="E27" s="68"/>
      <c r="F27" s="62" t="str">
        <f t="shared" si="1"/>
        <v xml:space="preserve"> </v>
      </c>
    </row>
    <row r="28" spans="1:6" ht="17.100000000000001" customHeight="1" x14ac:dyDescent="0.2">
      <c r="A28" s="80">
        <v>20</v>
      </c>
      <c r="B28" s="81" t="s">
        <v>44</v>
      </c>
      <c r="C28" s="77" t="s">
        <v>37</v>
      </c>
      <c r="D28" s="54"/>
      <c r="E28" s="55"/>
      <c r="F28" s="56" t="str">
        <f t="shared" si="1"/>
        <v xml:space="preserve"> </v>
      </c>
    </row>
    <row r="29" spans="1:6" ht="17.100000000000001" customHeight="1" x14ac:dyDescent="0.2">
      <c r="A29" s="57">
        <v>21</v>
      </c>
      <c r="B29" s="82" t="s">
        <v>61</v>
      </c>
      <c r="C29" s="77" t="s">
        <v>37</v>
      </c>
      <c r="D29" s="83"/>
      <c r="E29" s="84"/>
      <c r="F29" s="62" t="str">
        <f t="shared" si="1"/>
        <v xml:space="preserve"> </v>
      </c>
    </row>
    <row r="30" spans="1:6" ht="17.100000000000001" customHeight="1" x14ac:dyDescent="0.2">
      <c r="A30" s="57">
        <v>22</v>
      </c>
      <c r="B30" s="82" t="s">
        <v>62</v>
      </c>
      <c r="C30" s="77" t="s">
        <v>37</v>
      </c>
      <c r="D30" s="83"/>
      <c r="E30" s="84"/>
      <c r="F30" s="62" t="str">
        <f t="shared" si="1"/>
        <v xml:space="preserve"> </v>
      </c>
    </row>
    <row r="31" spans="1:6" ht="17.100000000000001" customHeight="1" x14ac:dyDescent="0.2">
      <c r="A31" s="57">
        <v>23</v>
      </c>
      <c r="B31" s="82" t="s">
        <v>63</v>
      </c>
      <c r="C31" s="77"/>
      <c r="D31" s="83"/>
      <c r="E31" s="84"/>
      <c r="F31" s="62"/>
    </row>
    <row r="32" spans="1:6" ht="17.100000000000001" customHeight="1" x14ac:dyDescent="0.2">
      <c r="A32" s="57">
        <v>24</v>
      </c>
      <c r="B32" s="82" t="s">
        <v>64</v>
      </c>
      <c r="C32" s="77" t="s">
        <v>37</v>
      </c>
      <c r="D32" s="83"/>
      <c r="E32" s="84"/>
      <c r="F32" s="62" t="str">
        <f t="shared" si="1"/>
        <v xml:space="preserve"> </v>
      </c>
    </row>
    <row r="33" spans="1:6" ht="17.100000000000001" customHeight="1" thickBot="1" x14ac:dyDescent="0.25">
      <c r="A33" s="69">
        <v>25</v>
      </c>
      <c r="B33" s="85" t="s">
        <v>45</v>
      </c>
      <c r="C33" s="86" t="s">
        <v>37</v>
      </c>
      <c r="D33" s="87"/>
      <c r="E33" s="88"/>
      <c r="F33" s="89" t="str">
        <f t="shared" si="1"/>
        <v xml:space="preserve"> </v>
      </c>
    </row>
    <row r="34" spans="1:6" ht="18" customHeight="1" x14ac:dyDescent="0.2">
      <c r="A34" s="90" t="s">
        <v>46</v>
      </c>
      <c r="B34" s="91"/>
      <c r="C34" s="92"/>
      <c r="D34" s="93"/>
      <c r="E34" s="93"/>
      <c r="F34" s="94"/>
    </row>
    <row r="35" spans="1:6" x14ac:dyDescent="0.2">
      <c r="A35" s="95" t="s">
        <v>47</v>
      </c>
      <c r="B35" s="96"/>
      <c r="C35" s="95"/>
      <c r="D35" s="24"/>
      <c r="E35" s="24"/>
      <c r="F35" s="24"/>
    </row>
    <row r="36" spans="1:6" ht="13.5" x14ac:dyDescent="0.2">
      <c r="A36" s="97" t="s">
        <v>65</v>
      </c>
      <c r="B36" s="96"/>
      <c r="C36" s="95"/>
      <c r="D36" s="24"/>
      <c r="E36" s="24"/>
      <c r="F36" s="24"/>
    </row>
    <row r="37" spans="1:6" ht="13.5" x14ac:dyDescent="0.2">
      <c r="A37" s="97" t="s">
        <v>66</v>
      </c>
      <c r="B37" s="98"/>
      <c r="C37" s="98"/>
    </row>
    <row r="38" spans="1:6" ht="15.75" x14ac:dyDescent="0.25">
      <c r="A38" s="95" t="s">
        <v>48</v>
      </c>
      <c r="B38" s="99"/>
      <c r="C38" s="99"/>
      <c r="D38" s="24"/>
      <c r="E38" s="24"/>
      <c r="F38" s="24"/>
    </row>
    <row r="39" spans="1:6" ht="15.75" x14ac:dyDescent="0.25">
      <c r="A39" s="95"/>
      <c r="B39" s="95" t="s">
        <v>49</v>
      </c>
      <c r="C39" s="99"/>
      <c r="D39" s="24"/>
      <c r="E39" s="24"/>
      <c r="F39" s="24"/>
    </row>
    <row r="40" spans="1:6" ht="15" x14ac:dyDescent="0.2">
      <c r="A40" s="100"/>
      <c r="B40" s="101"/>
      <c r="C40" s="101"/>
      <c r="D40" s="24"/>
      <c r="E40" s="24"/>
      <c r="F40" s="24"/>
    </row>
    <row r="41" spans="1:6" x14ac:dyDescent="0.2">
      <c r="A41" s="100"/>
      <c r="B41" s="100"/>
      <c r="C41" s="25"/>
      <c r="D41" s="100"/>
      <c r="E41" s="29"/>
      <c r="F41" s="102"/>
    </row>
    <row r="43" spans="1:6" x14ac:dyDescent="0.2">
      <c r="A43" s="100" t="s">
        <v>50</v>
      </c>
      <c r="B43" s="100"/>
      <c r="C43" s="25" t="s">
        <v>51</v>
      </c>
      <c r="D43" s="100"/>
      <c r="E43" s="29" t="s">
        <v>52</v>
      </c>
      <c r="F43" s="102"/>
    </row>
    <row r="44" spans="1:6" x14ac:dyDescent="0.2">
      <c r="A44" s="100"/>
      <c r="B44" s="100"/>
      <c r="C44" s="100"/>
      <c r="D44" s="100"/>
      <c r="E44" s="24"/>
      <c r="F44" s="102"/>
    </row>
  </sheetData>
  <phoneticPr fontId="3" type="noConversion"/>
  <pageMargins left="0.78740157499999996" right="0.4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A4" sqref="A4"/>
    </sheetView>
  </sheetViews>
  <sheetFormatPr defaultRowHeight="12.75" x14ac:dyDescent="0.2"/>
  <cols>
    <col min="1" max="1" width="4.85546875" style="190" customWidth="1"/>
    <col min="2" max="2" width="46.5703125" style="190" customWidth="1"/>
    <col min="3" max="3" width="4.7109375" style="190" customWidth="1"/>
    <col min="4" max="4" width="13" style="190" customWidth="1"/>
    <col min="5" max="5" width="12.28515625" style="190" customWidth="1"/>
    <col min="6" max="6" width="9" style="190" customWidth="1"/>
    <col min="7" max="16384" width="9.140625" style="190"/>
  </cols>
  <sheetData>
    <row r="1" spans="1:6" x14ac:dyDescent="0.2">
      <c r="A1" s="24"/>
      <c r="B1" s="24"/>
      <c r="C1" s="24"/>
      <c r="D1" s="24"/>
      <c r="E1" s="24"/>
      <c r="F1" s="25"/>
    </row>
    <row r="2" spans="1:6" ht="15.75" x14ac:dyDescent="0.25">
      <c r="A2" s="24"/>
      <c r="B2" s="27" t="s">
        <v>25</v>
      </c>
      <c r="C2" s="24"/>
      <c r="D2" s="24"/>
      <c r="E2" s="24"/>
      <c r="F2" s="24"/>
    </row>
    <row r="3" spans="1:6" ht="15.75" x14ac:dyDescent="0.25">
      <c r="A3" s="24"/>
      <c r="B3" s="191" t="s">
        <v>151</v>
      </c>
      <c r="C3" s="27"/>
      <c r="D3" s="24"/>
      <c r="E3" s="24"/>
      <c r="F3" s="24"/>
    </row>
    <row r="4" spans="1:6" ht="15" x14ac:dyDescent="0.2">
      <c r="A4" s="29" t="s">
        <v>123</v>
      </c>
      <c r="B4" s="30"/>
      <c r="C4" s="30"/>
      <c r="D4" s="24"/>
      <c r="E4" s="24"/>
      <c r="F4" s="31"/>
    </row>
    <row r="5" spans="1:6" ht="16.5" thickBot="1" x14ac:dyDescent="0.3">
      <c r="A5"/>
      <c r="B5" s="32"/>
      <c r="C5" s="32"/>
      <c r="D5" s="24"/>
      <c r="E5" s="24"/>
      <c r="F5" s="192" t="s">
        <v>152</v>
      </c>
    </row>
    <row r="6" spans="1:6" x14ac:dyDescent="0.2">
      <c r="A6" s="34" t="s">
        <v>27</v>
      </c>
      <c r="B6" s="35"/>
      <c r="C6" s="36"/>
      <c r="D6" s="37"/>
      <c r="E6" s="37"/>
      <c r="F6" s="38" t="s">
        <v>28</v>
      </c>
    </row>
    <row r="7" spans="1:6" x14ac:dyDescent="0.2">
      <c r="A7" s="39" t="s">
        <v>29</v>
      </c>
      <c r="B7" s="40" t="s">
        <v>30</v>
      </c>
      <c r="C7" s="41"/>
      <c r="D7" s="42" t="s">
        <v>2</v>
      </c>
      <c r="E7" s="43" t="s">
        <v>3</v>
      </c>
      <c r="F7" s="44" t="s">
        <v>31</v>
      </c>
    </row>
    <row r="8" spans="1:6" ht="13.5" thickBot="1" x14ac:dyDescent="0.25">
      <c r="A8" s="45"/>
      <c r="B8" s="46"/>
      <c r="C8" s="47"/>
      <c r="D8" s="48">
        <v>1</v>
      </c>
      <c r="E8" s="49">
        <v>2</v>
      </c>
      <c r="F8" s="50" t="s">
        <v>53</v>
      </c>
    </row>
    <row r="9" spans="1:6" ht="18" customHeight="1" x14ac:dyDescent="0.2">
      <c r="A9" s="51">
        <v>1</v>
      </c>
      <c r="B9" s="52" t="s">
        <v>32</v>
      </c>
      <c r="C9" s="53"/>
      <c r="D9" s="54"/>
      <c r="E9" s="55"/>
      <c r="F9" s="56" t="str">
        <f>IF(D9=0," ",(E9/D9))</f>
        <v xml:space="preserve"> </v>
      </c>
    </row>
    <row r="10" spans="1:6" ht="18" customHeight="1" x14ac:dyDescent="0.2">
      <c r="A10" s="57">
        <v>2</v>
      </c>
      <c r="B10" s="58" t="s">
        <v>153</v>
      </c>
      <c r="C10" s="59"/>
      <c r="D10" s="60"/>
      <c r="E10" s="61"/>
      <c r="F10" s="62" t="str">
        <f t="shared" ref="F10:F20" si="0">IF(D10=0," ",(E10/D10))</f>
        <v xml:space="preserve"> </v>
      </c>
    </row>
    <row r="11" spans="1:6" ht="18" customHeight="1" x14ac:dyDescent="0.2">
      <c r="A11" s="57">
        <v>3</v>
      </c>
      <c r="B11" s="58" t="s">
        <v>34</v>
      </c>
      <c r="C11" s="59"/>
      <c r="D11" s="60"/>
      <c r="E11" s="61"/>
      <c r="F11" s="62" t="str">
        <f t="shared" si="0"/>
        <v xml:space="preserve"> </v>
      </c>
    </row>
    <row r="12" spans="1:6" ht="18" customHeight="1" x14ac:dyDescent="0.2">
      <c r="A12" s="57">
        <v>4</v>
      </c>
      <c r="B12" s="58" t="s">
        <v>35</v>
      </c>
      <c r="C12" s="59"/>
      <c r="D12" s="60"/>
      <c r="E12" s="61"/>
      <c r="F12" s="62" t="str">
        <f t="shared" si="0"/>
        <v xml:space="preserve"> </v>
      </c>
    </row>
    <row r="13" spans="1:6" ht="18" customHeight="1" x14ac:dyDescent="0.2">
      <c r="A13" s="63">
        <v>5</v>
      </c>
      <c r="B13" s="64" t="s">
        <v>154</v>
      </c>
      <c r="C13" s="59"/>
      <c r="D13" s="60"/>
      <c r="E13" s="61"/>
      <c r="F13" s="62" t="str">
        <f t="shared" si="0"/>
        <v xml:space="preserve"> </v>
      </c>
    </row>
    <row r="14" spans="1:6" ht="18" customHeight="1" x14ac:dyDescent="0.2">
      <c r="A14" s="63">
        <v>6</v>
      </c>
      <c r="B14" s="65" t="s">
        <v>155</v>
      </c>
      <c r="C14" s="59"/>
      <c r="D14" s="60"/>
      <c r="E14" s="61"/>
      <c r="F14" s="62" t="str">
        <f t="shared" si="0"/>
        <v xml:space="preserve"> </v>
      </c>
    </row>
    <row r="15" spans="1:6" ht="18" customHeight="1" x14ac:dyDescent="0.2">
      <c r="A15" s="57">
        <v>7</v>
      </c>
      <c r="B15" s="58" t="s">
        <v>36</v>
      </c>
      <c r="C15" s="66" t="s">
        <v>37</v>
      </c>
      <c r="D15" s="67"/>
      <c r="E15" s="68"/>
      <c r="F15" s="62" t="str">
        <f t="shared" si="0"/>
        <v xml:space="preserve"> </v>
      </c>
    </row>
    <row r="16" spans="1:6" ht="18" customHeight="1" thickBot="1" x14ac:dyDescent="0.25">
      <c r="A16" s="69">
        <v>8</v>
      </c>
      <c r="B16" s="70" t="s">
        <v>38</v>
      </c>
      <c r="C16" s="71" t="s">
        <v>37</v>
      </c>
      <c r="D16" s="72"/>
      <c r="E16" s="73"/>
      <c r="F16" s="74" t="str">
        <f t="shared" si="0"/>
        <v xml:space="preserve"> </v>
      </c>
    </row>
    <row r="17" spans="1:6" ht="18" customHeight="1" x14ac:dyDescent="0.2">
      <c r="A17" s="63">
        <v>9</v>
      </c>
      <c r="B17" s="65" t="s">
        <v>57</v>
      </c>
      <c r="C17" s="77" t="s">
        <v>37</v>
      </c>
      <c r="D17" s="78"/>
      <c r="E17" s="79"/>
      <c r="F17" s="56" t="str">
        <f t="shared" si="0"/>
        <v xml:space="preserve"> </v>
      </c>
    </row>
    <row r="18" spans="1:6" ht="18" customHeight="1" x14ac:dyDescent="0.2">
      <c r="A18" s="80">
        <v>10</v>
      </c>
      <c r="B18" s="81" t="s">
        <v>40</v>
      </c>
      <c r="C18" s="77" t="s">
        <v>37</v>
      </c>
      <c r="D18" s="78"/>
      <c r="E18" s="79"/>
      <c r="F18" s="56" t="str">
        <f t="shared" si="0"/>
        <v xml:space="preserve"> </v>
      </c>
    </row>
    <row r="19" spans="1:6" ht="18" customHeight="1" x14ac:dyDescent="0.2">
      <c r="A19" s="80">
        <v>11</v>
      </c>
      <c r="B19" s="81" t="s">
        <v>41</v>
      </c>
      <c r="C19" s="77" t="s">
        <v>37</v>
      </c>
      <c r="D19" s="78"/>
      <c r="E19" s="79"/>
      <c r="F19" s="56" t="str">
        <f t="shared" si="0"/>
        <v xml:space="preserve"> </v>
      </c>
    </row>
    <row r="20" spans="1:6" ht="18" customHeight="1" x14ac:dyDescent="0.2">
      <c r="A20" s="80">
        <v>12</v>
      </c>
      <c r="B20" s="65" t="s">
        <v>58</v>
      </c>
      <c r="C20" s="77" t="s">
        <v>37</v>
      </c>
      <c r="D20" s="78"/>
      <c r="E20" s="79"/>
      <c r="F20" s="56" t="str">
        <f t="shared" si="0"/>
        <v xml:space="preserve"> </v>
      </c>
    </row>
    <row r="21" spans="1:6" ht="18" customHeight="1" x14ac:dyDescent="0.2">
      <c r="A21" s="63">
        <v>13</v>
      </c>
      <c r="B21" s="65" t="s">
        <v>42</v>
      </c>
      <c r="C21" s="77" t="s">
        <v>37</v>
      </c>
      <c r="D21" s="78"/>
      <c r="E21" s="79"/>
      <c r="F21" s="56"/>
    </row>
    <row r="22" spans="1:6" ht="18" customHeight="1" x14ac:dyDescent="0.2">
      <c r="A22" s="57">
        <v>14</v>
      </c>
      <c r="B22" s="65" t="s">
        <v>59</v>
      </c>
      <c r="C22" s="77" t="s">
        <v>37</v>
      </c>
      <c r="D22" s="78"/>
      <c r="E22" s="79"/>
      <c r="F22" s="56"/>
    </row>
    <row r="23" spans="1:6" ht="18" customHeight="1" x14ac:dyDescent="0.2">
      <c r="A23" s="63">
        <v>15</v>
      </c>
      <c r="B23" s="65" t="s">
        <v>158</v>
      </c>
      <c r="C23" s="77" t="s">
        <v>37</v>
      </c>
      <c r="D23" s="78"/>
      <c r="E23" s="79"/>
      <c r="F23" s="56" t="str">
        <f t="shared" ref="F23:F29" si="1">IF(D23=0," ",(E23/D23))</f>
        <v xml:space="preserve"> </v>
      </c>
    </row>
    <row r="24" spans="1:6" ht="18" customHeight="1" x14ac:dyDescent="0.2">
      <c r="A24" s="80">
        <v>16</v>
      </c>
      <c r="B24" s="81" t="s">
        <v>43</v>
      </c>
      <c r="C24" s="77" t="s">
        <v>37</v>
      </c>
      <c r="D24" s="67"/>
      <c r="E24" s="68"/>
      <c r="F24" s="62" t="str">
        <f t="shared" si="1"/>
        <v xml:space="preserve"> </v>
      </c>
    </row>
    <row r="25" spans="1:6" ht="18" customHeight="1" x14ac:dyDescent="0.2">
      <c r="A25" s="57">
        <v>17</v>
      </c>
      <c r="B25" s="81" t="s">
        <v>41</v>
      </c>
      <c r="C25" s="77" t="s">
        <v>37</v>
      </c>
      <c r="D25" s="67"/>
      <c r="E25" s="68"/>
      <c r="F25" s="62" t="str">
        <f t="shared" si="1"/>
        <v xml:space="preserve"> </v>
      </c>
    </row>
    <row r="26" spans="1:6" ht="18" customHeight="1" x14ac:dyDescent="0.2">
      <c r="A26" s="57">
        <v>18</v>
      </c>
      <c r="B26" s="81" t="s">
        <v>44</v>
      </c>
      <c r="C26" s="77" t="s">
        <v>37</v>
      </c>
      <c r="D26" s="54"/>
      <c r="E26" s="55"/>
      <c r="F26" s="56" t="str">
        <f t="shared" si="1"/>
        <v xml:space="preserve"> </v>
      </c>
    </row>
    <row r="27" spans="1:6" ht="18" customHeight="1" x14ac:dyDescent="0.2">
      <c r="A27" s="57">
        <v>19</v>
      </c>
      <c r="B27" s="82" t="s">
        <v>61</v>
      </c>
      <c r="C27" s="77" t="s">
        <v>37</v>
      </c>
      <c r="D27" s="83"/>
      <c r="E27" s="84"/>
      <c r="F27" s="62" t="str">
        <f t="shared" si="1"/>
        <v xml:space="preserve"> </v>
      </c>
    </row>
    <row r="28" spans="1:6" ht="18" customHeight="1" x14ac:dyDescent="0.2">
      <c r="A28" s="57">
        <v>20</v>
      </c>
      <c r="B28" s="82" t="s">
        <v>62</v>
      </c>
      <c r="C28" s="77" t="s">
        <v>37</v>
      </c>
      <c r="D28" s="83"/>
      <c r="E28" s="84"/>
      <c r="F28" s="62" t="str">
        <f t="shared" si="1"/>
        <v xml:space="preserve"> </v>
      </c>
    </row>
    <row r="29" spans="1:6" ht="18" customHeight="1" thickBot="1" x14ac:dyDescent="0.25">
      <c r="A29" s="111">
        <v>21</v>
      </c>
      <c r="B29" s="85" t="s">
        <v>64</v>
      </c>
      <c r="C29" s="86" t="s">
        <v>37</v>
      </c>
      <c r="D29" s="112"/>
      <c r="E29" s="113"/>
      <c r="F29" s="74" t="str">
        <f t="shared" si="1"/>
        <v xml:space="preserve"> </v>
      </c>
    </row>
    <row r="30" spans="1:6" x14ac:dyDescent="0.2">
      <c r="A30" s="100"/>
      <c r="B30" s="100"/>
      <c r="C30" s="25"/>
      <c r="D30" s="100"/>
      <c r="E30" s="29"/>
      <c r="F30" s="102"/>
    </row>
    <row r="31" spans="1:6" x14ac:dyDescent="0.2">
      <c r="A31" s="95" t="s">
        <v>47</v>
      </c>
      <c r="B31" s="193"/>
    </row>
    <row r="32" spans="1:6" ht="15.75" x14ac:dyDescent="0.2">
      <c r="A32" s="194" t="s">
        <v>159</v>
      </c>
      <c r="B32" s="193"/>
      <c r="F32" s="102"/>
    </row>
    <row r="33" spans="1:5" ht="15.75" x14ac:dyDescent="0.25">
      <c r="A33" s="95" t="s">
        <v>156</v>
      </c>
      <c r="B33" s="99"/>
      <c r="C33" s="195"/>
      <c r="D33" s="195"/>
      <c r="E33" s="196"/>
    </row>
    <row r="34" spans="1:5" x14ac:dyDescent="0.2">
      <c r="A34" s="95"/>
      <c r="B34" s="95" t="s">
        <v>157</v>
      </c>
    </row>
    <row r="35" spans="1:5" x14ac:dyDescent="0.2">
      <c r="B35" s="100"/>
      <c r="D35" s="100"/>
    </row>
    <row r="37" spans="1:5" x14ac:dyDescent="0.2">
      <c r="A37" s="100" t="s">
        <v>50</v>
      </c>
      <c r="C37" s="25" t="s">
        <v>51</v>
      </c>
      <c r="E37" s="29" t="s">
        <v>52</v>
      </c>
    </row>
  </sheetData>
  <phoneticPr fontId="3" type="noConversion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3"/>
  <sheetViews>
    <sheetView workbookViewId="0">
      <selection activeCell="G19" sqref="G19"/>
    </sheetView>
  </sheetViews>
  <sheetFormatPr defaultRowHeight="12.75" x14ac:dyDescent="0.2"/>
  <cols>
    <col min="1" max="1" width="3.85546875" style="156" customWidth="1"/>
    <col min="2" max="2" width="36.28515625" style="156" customWidth="1"/>
    <col min="3" max="3" width="15.85546875" style="156" customWidth="1"/>
    <col min="4" max="4" width="14.85546875" style="156" customWidth="1"/>
    <col min="5" max="5" width="17" style="156" customWidth="1"/>
    <col min="6" max="16384" width="9.140625" style="156"/>
  </cols>
  <sheetData>
    <row r="3" spans="1:5" x14ac:dyDescent="0.2">
      <c r="A3" s="197" t="s">
        <v>160</v>
      </c>
    </row>
    <row r="5" spans="1:5" x14ac:dyDescent="0.2">
      <c r="A5" s="156" t="s">
        <v>123</v>
      </c>
    </row>
    <row r="6" spans="1:5" x14ac:dyDescent="0.2">
      <c r="E6" s="197"/>
    </row>
    <row r="7" spans="1:5" ht="13.5" thickBot="1" x14ac:dyDescent="0.25">
      <c r="E7" s="157" t="s">
        <v>161</v>
      </c>
    </row>
    <row r="8" spans="1:5" ht="13.5" thickBot="1" x14ac:dyDescent="0.25">
      <c r="B8" s="160"/>
      <c r="C8" s="975" t="s">
        <v>162</v>
      </c>
      <c r="D8" s="976"/>
      <c r="E8" s="198" t="s">
        <v>11</v>
      </c>
    </row>
    <row r="9" spans="1:5" ht="26.25" thickBot="1" x14ac:dyDescent="0.25">
      <c r="A9" s="199" t="s">
        <v>163</v>
      </c>
      <c r="B9" s="200" t="s">
        <v>164</v>
      </c>
      <c r="C9" s="199" t="s">
        <v>165</v>
      </c>
      <c r="D9" s="199" t="s">
        <v>166</v>
      </c>
      <c r="E9" s="201" t="s">
        <v>167</v>
      </c>
    </row>
    <row r="10" spans="1:5" ht="15.95" customHeight="1" thickBot="1" x14ac:dyDescent="0.25">
      <c r="A10" s="202">
        <v>1</v>
      </c>
      <c r="B10" s="200" t="s">
        <v>168</v>
      </c>
      <c r="C10" s="203"/>
      <c r="D10" s="203"/>
      <c r="E10" s="176"/>
    </row>
    <row r="11" spans="1:5" ht="15.95" customHeight="1" x14ac:dyDescent="0.2">
      <c r="A11" s="202">
        <v>2</v>
      </c>
      <c r="B11" s="204" t="s">
        <v>169</v>
      </c>
      <c r="C11" s="170"/>
      <c r="D11" s="205"/>
      <c r="E11" s="170"/>
    </row>
    <row r="12" spans="1:5" ht="15.95" customHeight="1" x14ac:dyDescent="0.2">
      <c r="A12" s="202">
        <v>3</v>
      </c>
      <c r="B12" s="206" t="s">
        <v>170</v>
      </c>
      <c r="C12" s="171"/>
      <c r="D12" s="207"/>
      <c r="E12" s="171"/>
    </row>
    <row r="13" spans="1:5" ht="15.95" customHeight="1" x14ac:dyDescent="0.2">
      <c r="A13" s="202">
        <v>4</v>
      </c>
      <c r="B13" s="206" t="s">
        <v>171</v>
      </c>
      <c r="C13" s="171"/>
      <c r="D13" s="207"/>
      <c r="E13" s="171"/>
    </row>
    <row r="14" spans="1:5" ht="15.95" customHeight="1" x14ac:dyDescent="0.2">
      <c r="A14" s="202">
        <v>5</v>
      </c>
      <c r="B14" s="206" t="s">
        <v>172</v>
      </c>
      <c r="C14" s="171"/>
      <c r="D14" s="207"/>
      <c r="E14" s="171"/>
    </row>
    <row r="15" spans="1:5" ht="15.95" customHeight="1" thickBot="1" x14ac:dyDescent="0.25">
      <c r="A15" s="202">
        <v>6</v>
      </c>
      <c r="B15" s="208" t="s">
        <v>173</v>
      </c>
      <c r="C15" s="174"/>
      <c r="D15" s="209"/>
      <c r="E15" s="174"/>
    </row>
    <row r="16" spans="1:5" ht="15.95" customHeight="1" thickBot="1" x14ac:dyDescent="0.25">
      <c r="A16" s="210">
        <v>7</v>
      </c>
      <c r="B16" s="200" t="s">
        <v>174</v>
      </c>
      <c r="C16" s="203"/>
      <c r="D16" s="211"/>
      <c r="E16" s="165"/>
    </row>
    <row r="17" spans="1:7" ht="15.95" customHeight="1" thickBot="1" x14ac:dyDescent="0.25">
      <c r="A17" s="160"/>
    </row>
    <row r="18" spans="1:7" ht="15.95" customHeight="1" x14ac:dyDescent="0.2">
      <c r="A18" s="212">
        <v>8</v>
      </c>
      <c r="B18" s="213" t="s">
        <v>175</v>
      </c>
      <c r="C18" s="214"/>
      <c r="D18" s="215"/>
      <c r="E18" s="216"/>
    </row>
    <row r="19" spans="1:7" ht="26.25" customHeight="1" x14ac:dyDescent="0.2">
      <c r="A19" s="202">
        <v>9</v>
      </c>
      <c r="B19" s="217" t="s">
        <v>176</v>
      </c>
      <c r="C19" s="171"/>
      <c r="D19" s="207"/>
      <c r="E19" s="167"/>
      <c r="G19" s="255"/>
    </row>
    <row r="20" spans="1:7" ht="15.95" customHeight="1" x14ac:dyDescent="0.2">
      <c r="A20" s="202">
        <v>10</v>
      </c>
      <c r="B20" s="206" t="s">
        <v>177</v>
      </c>
      <c r="C20" s="171"/>
      <c r="D20" s="207"/>
      <c r="E20" s="167"/>
    </row>
    <row r="21" spans="1:7" ht="15.95" customHeight="1" x14ac:dyDescent="0.2">
      <c r="A21" s="202">
        <v>11</v>
      </c>
      <c r="B21" s="206" t="s">
        <v>178</v>
      </c>
      <c r="C21" s="171"/>
      <c r="D21" s="207"/>
      <c r="E21" s="167"/>
    </row>
    <row r="22" spans="1:7" ht="15.95" customHeight="1" thickBot="1" x14ac:dyDescent="0.25">
      <c r="A22" s="202">
        <v>12</v>
      </c>
      <c r="B22" s="218" t="s">
        <v>179</v>
      </c>
      <c r="C22" s="185"/>
      <c r="D22" s="219"/>
      <c r="E22" s="186"/>
    </row>
    <row r="23" spans="1:7" ht="15.95" customHeight="1" thickBot="1" x14ac:dyDescent="0.25">
      <c r="A23" s="210">
        <v>13</v>
      </c>
      <c r="B23" s="220" t="s">
        <v>180</v>
      </c>
      <c r="C23" s="203"/>
      <c r="D23" s="211"/>
      <c r="E23" s="165"/>
    </row>
    <row r="24" spans="1:7" ht="27.75" customHeight="1" thickBot="1" x14ac:dyDescent="0.25">
      <c r="A24" s="160"/>
      <c r="C24" s="221"/>
      <c r="D24" s="222"/>
      <c r="E24" s="221"/>
    </row>
    <row r="25" spans="1:7" ht="15.95" customHeight="1" thickBot="1" x14ac:dyDescent="0.25">
      <c r="A25" s="223">
        <v>14</v>
      </c>
      <c r="B25" s="224" t="s">
        <v>181</v>
      </c>
      <c r="C25" s="165"/>
      <c r="D25" s="225"/>
      <c r="E25" s="225"/>
    </row>
    <row r="27" spans="1:7" x14ac:dyDescent="0.2">
      <c r="B27" s="226"/>
    </row>
    <row r="28" spans="1:7" x14ac:dyDescent="0.2">
      <c r="A28" s="156" t="s">
        <v>182</v>
      </c>
      <c r="C28" s="156" t="s">
        <v>183</v>
      </c>
      <c r="D28" s="156" t="s">
        <v>149</v>
      </c>
    </row>
    <row r="34" spans="1:2" x14ac:dyDescent="0.2">
      <c r="B34" s="227" t="s">
        <v>184</v>
      </c>
    </row>
    <row r="35" spans="1:2" x14ac:dyDescent="0.2">
      <c r="B35" s="227" t="s">
        <v>185</v>
      </c>
    </row>
    <row r="36" spans="1:2" x14ac:dyDescent="0.2">
      <c r="B36" s="227" t="s">
        <v>186</v>
      </c>
    </row>
    <row r="37" spans="1:2" x14ac:dyDescent="0.2">
      <c r="B37" s="227" t="s">
        <v>187</v>
      </c>
    </row>
    <row r="38" spans="1:2" x14ac:dyDescent="0.2">
      <c r="B38" s="227" t="s">
        <v>188</v>
      </c>
    </row>
    <row r="39" spans="1:2" x14ac:dyDescent="0.2">
      <c r="B39" s="227" t="s">
        <v>189</v>
      </c>
    </row>
    <row r="40" spans="1:2" x14ac:dyDescent="0.2">
      <c r="B40" s="227" t="s">
        <v>190</v>
      </c>
    </row>
    <row r="41" spans="1:2" x14ac:dyDescent="0.2">
      <c r="A41" s="160"/>
      <c r="B41" s="226"/>
    </row>
    <row r="42" spans="1:2" x14ac:dyDescent="0.2">
      <c r="A42" s="160"/>
      <c r="B42" s="226"/>
    </row>
    <row r="43" spans="1:2" x14ac:dyDescent="0.2">
      <c r="A43" s="160"/>
    </row>
  </sheetData>
  <mergeCells count="1">
    <mergeCell ref="C8:D8"/>
  </mergeCells>
  <phoneticPr fontId="3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workbookViewId="0">
      <selection activeCell="C4" sqref="C4"/>
    </sheetView>
  </sheetViews>
  <sheetFormatPr defaultRowHeight="12.75" x14ac:dyDescent="0.2"/>
  <cols>
    <col min="1" max="1" width="2.42578125" style="156" customWidth="1"/>
    <col min="2" max="2" width="41" style="156" customWidth="1"/>
    <col min="3" max="3" width="13.85546875" style="156" customWidth="1"/>
    <col min="4" max="4" width="15.140625" style="156" customWidth="1"/>
    <col min="5" max="5" width="16.42578125" style="156" customWidth="1"/>
    <col min="6" max="16384" width="9.140625" style="156"/>
  </cols>
  <sheetData>
    <row r="2" spans="1:10" ht="15.75" x14ac:dyDescent="0.25">
      <c r="A2" s="155" t="s">
        <v>129</v>
      </c>
    </row>
    <row r="4" spans="1:10" x14ac:dyDescent="0.2">
      <c r="A4" s="156" t="s">
        <v>123</v>
      </c>
      <c r="C4" s="255" t="s">
        <v>207</v>
      </c>
    </row>
    <row r="5" spans="1:10" x14ac:dyDescent="0.2">
      <c r="E5" s="157" t="s">
        <v>130</v>
      </c>
    </row>
    <row r="6" spans="1:10" ht="13.5" thickBot="1" x14ac:dyDescent="0.25">
      <c r="A6" s="158" t="s">
        <v>131</v>
      </c>
      <c r="E6" s="159" t="s">
        <v>11</v>
      </c>
    </row>
    <row r="7" spans="1:10" ht="13.5" thickBot="1" x14ac:dyDescent="0.25">
      <c r="C7" s="977" t="s">
        <v>132</v>
      </c>
      <c r="D7" s="978"/>
      <c r="E7" s="979"/>
    </row>
    <row r="8" spans="1:10" ht="12.75" customHeight="1" x14ac:dyDescent="0.2">
      <c r="A8" s="980"/>
      <c r="B8" s="982" t="s">
        <v>133</v>
      </c>
      <c r="C8" s="984" t="s">
        <v>134</v>
      </c>
      <c r="D8" s="986" t="s">
        <v>135</v>
      </c>
      <c r="E8" s="987"/>
      <c r="F8" s="160"/>
      <c r="G8" s="160"/>
      <c r="H8" s="160"/>
      <c r="I8" s="160"/>
      <c r="J8" s="160"/>
    </row>
    <row r="9" spans="1:10" ht="26.25" thickBot="1" x14ac:dyDescent="0.25">
      <c r="A9" s="981"/>
      <c r="B9" s="983"/>
      <c r="C9" s="985" t="s">
        <v>136</v>
      </c>
      <c r="D9" s="161" t="s">
        <v>137</v>
      </c>
      <c r="E9" s="162" t="s">
        <v>138</v>
      </c>
      <c r="F9" s="160"/>
      <c r="G9" s="160"/>
      <c r="H9" s="160"/>
      <c r="I9" s="160"/>
      <c r="J9" s="160"/>
    </row>
    <row r="10" spans="1:10" ht="17.100000000000001" customHeight="1" thickBot="1" x14ac:dyDescent="0.25">
      <c r="A10" s="163">
        <v>1</v>
      </c>
      <c r="B10" s="164" t="s">
        <v>139</v>
      </c>
      <c r="C10" s="165"/>
      <c r="D10" s="166"/>
      <c r="E10" s="167"/>
    </row>
    <row r="11" spans="1:10" ht="17.100000000000001" customHeight="1" x14ac:dyDescent="0.2">
      <c r="A11" s="168"/>
      <c r="B11" s="169" t="s">
        <v>140</v>
      </c>
      <c r="C11" s="170"/>
      <c r="D11" s="171"/>
      <c r="E11" s="167"/>
    </row>
    <row r="12" spans="1:10" ht="17.100000000000001" customHeight="1" x14ac:dyDescent="0.2">
      <c r="A12" s="168"/>
      <c r="B12" s="172"/>
      <c r="C12" s="171"/>
      <c r="D12" s="171"/>
      <c r="E12" s="167"/>
    </row>
    <row r="13" spans="1:10" ht="17.100000000000001" customHeight="1" x14ac:dyDescent="0.2">
      <c r="A13" s="168"/>
      <c r="B13" s="172"/>
      <c r="C13" s="171"/>
      <c r="D13" s="171"/>
      <c r="E13" s="167"/>
    </row>
    <row r="14" spans="1:10" ht="17.100000000000001" customHeight="1" x14ac:dyDescent="0.2">
      <c r="A14" s="168"/>
      <c r="B14" s="172"/>
      <c r="C14" s="171"/>
      <c r="D14" s="171"/>
      <c r="E14" s="167"/>
    </row>
    <row r="15" spans="1:10" ht="17.100000000000001" customHeight="1" thickBot="1" x14ac:dyDescent="0.25">
      <c r="A15" s="168"/>
      <c r="B15" s="173"/>
      <c r="C15" s="174"/>
      <c r="D15" s="171"/>
      <c r="E15" s="167"/>
    </row>
    <row r="16" spans="1:10" ht="17.100000000000001" customHeight="1" thickBot="1" x14ac:dyDescent="0.25">
      <c r="A16" s="163">
        <v>2</v>
      </c>
      <c r="B16" s="175" t="s">
        <v>141</v>
      </c>
      <c r="C16" s="176"/>
      <c r="D16" s="177"/>
      <c r="E16" s="167"/>
    </row>
    <row r="17" spans="1:5" ht="17.100000000000001" customHeight="1" x14ac:dyDescent="0.2">
      <c r="A17" s="168"/>
      <c r="B17" s="169" t="s">
        <v>142</v>
      </c>
      <c r="C17" s="170"/>
      <c r="D17" s="171"/>
      <c r="E17" s="167"/>
    </row>
    <row r="18" spans="1:5" ht="17.100000000000001" customHeight="1" x14ac:dyDescent="0.2">
      <c r="A18" s="168"/>
      <c r="B18" s="172"/>
      <c r="C18" s="171"/>
      <c r="D18" s="171"/>
      <c r="E18" s="167"/>
    </row>
    <row r="19" spans="1:5" ht="17.100000000000001" customHeight="1" x14ac:dyDescent="0.2">
      <c r="A19" s="168"/>
      <c r="B19" s="172"/>
      <c r="C19" s="171"/>
      <c r="D19" s="171"/>
      <c r="E19" s="167"/>
    </row>
    <row r="20" spans="1:5" ht="17.100000000000001" customHeight="1" x14ac:dyDescent="0.2">
      <c r="A20" s="168"/>
      <c r="B20" s="172"/>
      <c r="C20" s="171"/>
      <c r="D20" s="171"/>
      <c r="E20" s="167"/>
    </row>
    <row r="21" spans="1:5" ht="17.100000000000001" customHeight="1" thickBot="1" x14ac:dyDescent="0.25">
      <c r="A21" s="168"/>
      <c r="B21" s="173"/>
      <c r="C21" s="174"/>
      <c r="D21" s="171"/>
      <c r="E21" s="167"/>
    </row>
    <row r="22" spans="1:5" ht="17.100000000000001" customHeight="1" thickBot="1" x14ac:dyDescent="0.25">
      <c r="A22" s="163">
        <v>3</v>
      </c>
      <c r="B22" s="175" t="s">
        <v>143</v>
      </c>
      <c r="C22" s="176"/>
      <c r="D22" s="177"/>
      <c r="E22" s="167"/>
    </row>
    <row r="23" spans="1:5" ht="17.100000000000001" customHeight="1" x14ac:dyDescent="0.2">
      <c r="A23" s="168"/>
      <c r="B23" s="169" t="s">
        <v>144</v>
      </c>
      <c r="C23" s="170"/>
      <c r="D23" s="171"/>
      <c r="E23" s="167"/>
    </row>
    <row r="24" spans="1:5" ht="17.100000000000001" customHeight="1" x14ac:dyDescent="0.2">
      <c r="A24" s="168"/>
      <c r="B24" s="172"/>
      <c r="C24" s="171"/>
      <c r="D24" s="171"/>
      <c r="E24" s="167"/>
    </row>
    <row r="25" spans="1:5" ht="17.100000000000001" customHeight="1" x14ac:dyDescent="0.2">
      <c r="A25" s="168"/>
      <c r="B25" s="172"/>
      <c r="C25" s="171"/>
      <c r="D25" s="171"/>
      <c r="E25" s="167"/>
    </row>
    <row r="26" spans="1:5" ht="17.100000000000001" customHeight="1" x14ac:dyDescent="0.2">
      <c r="A26" s="168"/>
      <c r="B26" s="172"/>
      <c r="C26" s="171"/>
      <c r="D26" s="171"/>
      <c r="E26" s="167"/>
    </row>
    <row r="27" spans="1:5" ht="17.100000000000001" customHeight="1" thickBot="1" x14ac:dyDescent="0.25">
      <c r="A27" s="168"/>
      <c r="B27" s="173"/>
      <c r="C27" s="174"/>
      <c r="D27" s="171"/>
      <c r="E27" s="167"/>
    </row>
    <row r="28" spans="1:5" ht="17.100000000000001" customHeight="1" thickBot="1" x14ac:dyDescent="0.25">
      <c r="A28" s="163">
        <v>4</v>
      </c>
      <c r="B28" s="175" t="s">
        <v>145</v>
      </c>
      <c r="C28" s="176"/>
      <c r="D28" s="177"/>
      <c r="E28" s="167"/>
    </row>
    <row r="29" spans="1:5" ht="17.100000000000001" customHeight="1" thickBot="1" x14ac:dyDescent="0.25">
      <c r="A29" s="168"/>
      <c r="B29" s="178"/>
      <c r="C29" s="179"/>
      <c r="D29" s="171"/>
      <c r="E29" s="167"/>
    </row>
    <row r="30" spans="1:5" ht="17.100000000000001" customHeight="1" thickBot="1" x14ac:dyDescent="0.25">
      <c r="A30" s="163">
        <v>5</v>
      </c>
      <c r="B30" s="175" t="s">
        <v>146</v>
      </c>
      <c r="C30" s="176"/>
      <c r="D30" s="177"/>
      <c r="E30" s="167"/>
    </row>
    <row r="31" spans="1:5" ht="17.100000000000001" customHeight="1" x14ac:dyDescent="0.2">
      <c r="A31" s="180"/>
      <c r="B31" s="181"/>
      <c r="C31" s="179"/>
      <c r="D31" s="174"/>
      <c r="E31" s="182"/>
    </row>
    <row r="32" spans="1:5" ht="17.100000000000001" customHeight="1" thickBot="1" x14ac:dyDescent="0.25">
      <c r="A32" s="183"/>
      <c r="B32" s="184" t="s">
        <v>147</v>
      </c>
      <c r="C32" s="185"/>
      <c r="D32" s="185"/>
      <c r="E32" s="186"/>
    </row>
    <row r="35" spans="2:4" x14ac:dyDescent="0.2">
      <c r="B35" s="156" t="s">
        <v>148</v>
      </c>
      <c r="C35" s="156" t="s">
        <v>51</v>
      </c>
      <c r="D35" s="156" t="s">
        <v>149</v>
      </c>
    </row>
    <row r="37" spans="2:4" ht="18" customHeight="1" x14ac:dyDescent="0.2"/>
  </sheetData>
  <mergeCells count="5">
    <mergeCell ref="C7:E7"/>
    <mergeCell ref="A8:A9"/>
    <mergeCell ref="B8:B9"/>
    <mergeCell ref="C8:C9"/>
    <mergeCell ref="D8:E8"/>
  </mergeCells>
  <phoneticPr fontId="3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31"/>
  <sheetViews>
    <sheetView zoomScaleNormal="100" workbookViewId="0">
      <selection activeCell="J40" sqref="J40"/>
    </sheetView>
  </sheetViews>
  <sheetFormatPr defaultRowHeight="12.75" x14ac:dyDescent="0.2"/>
  <cols>
    <col min="1" max="1" width="7.42578125" style="250" customWidth="1"/>
    <col min="2" max="2" width="9.140625" style="250"/>
    <col min="3" max="3" width="16.140625" style="250" customWidth="1"/>
    <col min="4" max="4" width="10" style="250" customWidth="1"/>
    <col min="5" max="6" width="8.7109375" style="250" customWidth="1"/>
    <col min="7" max="7" width="10.28515625" style="250" customWidth="1"/>
    <col min="8" max="9" width="8.7109375" style="250" customWidth="1"/>
    <col min="10" max="16384" width="9.140625" style="250"/>
  </cols>
  <sheetData>
    <row r="5" spans="1:9" x14ac:dyDescent="0.2">
      <c r="I5" s="301" t="s">
        <v>330</v>
      </c>
    </row>
    <row r="7" spans="1:9" ht="15.75" x14ac:dyDescent="0.25">
      <c r="A7" s="249" t="s">
        <v>323</v>
      </c>
    </row>
    <row r="9" spans="1:9" x14ac:dyDescent="0.2">
      <c r="A9" s="833"/>
      <c r="B9" s="833"/>
    </row>
    <row r="10" spans="1:9" x14ac:dyDescent="0.2">
      <c r="A10" s="229" t="s">
        <v>505</v>
      </c>
      <c r="B10" s="229"/>
    </row>
    <row r="11" spans="1:9" ht="13.5" thickBot="1" x14ac:dyDescent="0.25">
      <c r="G11" s="250" t="s">
        <v>396</v>
      </c>
      <c r="H11" s="358"/>
      <c r="I11" s="358"/>
    </row>
    <row r="12" spans="1:9" ht="12.75" customHeight="1" x14ac:dyDescent="0.2">
      <c r="A12" s="988" t="s">
        <v>216</v>
      </c>
      <c r="B12" s="996" t="s">
        <v>215</v>
      </c>
      <c r="C12" s="997"/>
      <c r="D12" s="340" t="s">
        <v>217</v>
      </c>
      <c r="E12" s="991" t="s">
        <v>385</v>
      </c>
      <c r="F12" s="992"/>
      <c r="G12" s="355" t="s">
        <v>387</v>
      </c>
      <c r="H12" s="356" t="s">
        <v>217</v>
      </c>
      <c r="I12" s="350" t="s">
        <v>388</v>
      </c>
    </row>
    <row r="13" spans="1:9" x14ac:dyDescent="0.2">
      <c r="A13" s="989"/>
      <c r="B13" s="998"/>
      <c r="C13" s="999"/>
      <c r="D13" s="341" t="s">
        <v>199</v>
      </c>
      <c r="E13" s="343" t="s">
        <v>384</v>
      </c>
      <c r="F13" s="345" t="s">
        <v>386</v>
      </c>
      <c r="G13" s="347" t="s">
        <v>127</v>
      </c>
      <c r="H13" s="357" t="s">
        <v>259</v>
      </c>
      <c r="I13" s="351" t="s">
        <v>200</v>
      </c>
    </row>
    <row r="14" spans="1:9" ht="13.5" thickBot="1" x14ac:dyDescent="0.25">
      <c r="A14" s="990"/>
      <c r="B14" s="1000"/>
      <c r="C14" s="1001"/>
      <c r="D14" s="342" t="s">
        <v>201</v>
      </c>
      <c r="E14" s="344" t="s">
        <v>199</v>
      </c>
      <c r="F14" s="346" t="s">
        <v>199</v>
      </c>
      <c r="G14" s="348"/>
      <c r="H14" s="349"/>
      <c r="I14" s="352" t="s">
        <v>203</v>
      </c>
    </row>
    <row r="15" spans="1:9" ht="15.75" customHeight="1" x14ac:dyDescent="0.2">
      <c r="A15" s="282">
        <v>1</v>
      </c>
      <c r="B15" s="285" t="s">
        <v>204</v>
      </c>
      <c r="C15" s="286"/>
      <c r="D15" s="762">
        <v>25.439800000000002</v>
      </c>
      <c r="E15" s="756">
        <v>0</v>
      </c>
      <c r="F15" s="757">
        <v>0</v>
      </c>
      <c r="G15" s="750">
        <v>16458.96</v>
      </c>
      <c r="H15" s="753">
        <v>539.14</v>
      </c>
      <c r="I15" s="750">
        <v>12.11</v>
      </c>
    </row>
    <row r="16" spans="1:9" ht="15.75" customHeight="1" x14ac:dyDescent="0.2">
      <c r="A16" s="283">
        <v>2</v>
      </c>
      <c r="B16" s="287" t="s">
        <v>205</v>
      </c>
      <c r="C16" s="252"/>
      <c r="D16" s="763"/>
      <c r="E16" s="758"/>
      <c r="F16" s="759"/>
      <c r="G16" s="751"/>
      <c r="H16" s="754"/>
      <c r="I16" s="751"/>
    </row>
    <row r="17" spans="1:11" ht="15.75" customHeight="1" x14ac:dyDescent="0.2">
      <c r="A17" s="283">
        <v>3</v>
      </c>
      <c r="B17" s="335" t="s">
        <v>252</v>
      </c>
      <c r="C17" s="252"/>
      <c r="D17" s="763"/>
      <c r="E17" s="758"/>
      <c r="F17" s="759"/>
      <c r="G17" s="751"/>
      <c r="H17" s="754"/>
      <c r="I17" s="751"/>
    </row>
    <row r="18" spans="1:11" ht="15.75" customHeight="1" x14ac:dyDescent="0.2">
      <c r="A18" s="283">
        <v>4</v>
      </c>
      <c r="B18" s="336" t="s">
        <v>253</v>
      </c>
      <c r="C18" s="289"/>
      <c r="D18" s="763"/>
      <c r="E18" s="758"/>
      <c r="F18" s="759"/>
      <c r="G18" s="751"/>
      <c r="H18" s="754"/>
      <c r="I18" s="751"/>
    </row>
    <row r="19" spans="1:11" ht="15.75" customHeight="1" x14ac:dyDescent="0.2">
      <c r="A19" s="283">
        <v>5</v>
      </c>
      <c r="B19" s="336" t="s">
        <v>206</v>
      </c>
      <c r="C19" s="289"/>
      <c r="D19" s="763">
        <v>2</v>
      </c>
      <c r="E19" s="758">
        <v>0</v>
      </c>
      <c r="F19" s="759">
        <v>0</v>
      </c>
      <c r="G19" s="751">
        <v>905.03</v>
      </c>
      <c r="H19" s="754">
        <v>377.09</v>
      </c>
      <c r="I19" s="751">
        <v>9.5</v>
      </c>
    </row>
    <row r="20" spans="1:11" ht="15.75" customHeight="1" x14ac:dyDescent="0.2">
      <c r="A20" s="283">
        <v>6</v>
      </c>
      <c r="B20" s="288" t="s">
        <v>278</v>
      </c>
      <c r="C20" s="289"/>
      <c r="D20" s="763">
        <v>4.2786</v>
      </c>
      <c r="E20" s="758">
        <v>0</v>
      </c>
      <c r="F20" s="759">
        <v>0</v>
      </c>
      <c r="G20" s="751">
        <v>1010.06</v>
      </c>
      <c r="H20" s="754">
        <v>196.72</v>
      </c>
      <c r="I20" s="751">
        <v>2.5</v>
      </c>
    </row>
    <row r="21" spans="1:11" ht="15.75" customHeight="1" x14ac:dyDescent="0.2">
      <c r="A21" s="283">
        <v>7</v>
      </c>
      <c r="B21" s="335" t="s">
        <v>254</v>
      </c>
      <c r="C21" s="252"/>
      <c r="D21" s="763"/>
      <c r="E21" s="758"/>
      <c r="F21" s="759"/>
      <c r="G21" s="751"/>
      <c r="H21" s="754"/>
      <c r="I21" s="751"/>
      <c r="K21" s="281"/>
    </row>
    <row r="22" spans="1:11" ht="15.75" customHeight="1" thickBot="1" x14ac:dyDescent="0.25">
      <c r="A22" s="284">
        <v>8</v>
      </c>
      <c r="B22" s="337" t="s">
        <v>255</v>
      </c>
      <c r="C22" s="253"/>
      <c r="D22" s="764">
        <v>7.1180000000000003</v>
      </c>
      <c r="E22" s="760">
        <v>0</v>
      </c>
      <c r="F22" s="761">
        <v>0</v>
      </c>
      <c r="G22" s="752">
        <v>2100.4699999999998</v>
      </c>
      <c r="H22" s="755">
        <v>245.91</v>
      </c>
      <c r="I22" s="752">
        <v>5.14</v>
      </c>
    </row>
    <row r="23" spans="1:11" x14ac:dyDescent="0.2">
      <c r="A23" s="993" t="s">
        <v>150</v>
      </c>
      <c r="B23" s="1002"/>
      <c r="C23" s="1003"/>
      <c r="D23" s="1005">
        <v>38.836399999999998</v>
      </c>
      <c r="E23" s="1007">
        <v>0</v>
      </c>
      <c r="F23" s="1009">
        <v>0</v>
      </c>
      <c r="G23" s="1011">
        <f>SUM(G15:G22)</f>
        <v>20474.52</v>
      </c>
      <c r="H23" s="995" t="s">
        <v>23</v>
      </c>
      <c r="I23" s="995" t="s">
        <v>23</v>
      </c>
    </row>
    <row r="24" spans="1:11" ht="13.5" thickBot="1" x14ac:dyDescent="0.25">
      <c r="A24" s="994"/>
      <c r="B24" s="811"/>
      <c r="C24" s="1004"/>
      <c r="D24" s="1006"/>
      <c r="E24" s="1008"/>
      <c r="F24" s="1010"/>
      <c r="G24" s="1012"/>
      <c r="H24" s="801"/>
      <c r="I24" s="801"/>
    </row>
    <row r="25" spans="1:11" x14ac:dyDescent="0.2">
      <c r="B25" s="254" t="s">
        <v>128</v>
      </c>
    </row>
    <row r="26" spans="1:11" x14ac:dyDescent="0.2">
      <c r="B26" s="302" t="s">
        <v>446</v>
      </c>
    </row>
    <row r="27" spans="1:11" x14ac:dyDescent="0.2">
      <c r="B27" s="460" t="s">
        <v>477</v>
      </c>
    </row>
    <row r="30" spans="1:11" x14ac:dyDescent="0.2">
      <c r="B30" s="251" t="s">
        <v>530</v>
      </c>
      <c r="C30" s="251"/>
      <c r="D30" s="251"/>
      <c r="E30" s="251"/>
      <c r="F30" s="251"/>
      <c r="G30" s="251"/>
      <c r="H30" s="251"/>
      <c r="I30" s="251"/>
    </row>
    <row r="31" spans="1:11" x14ac:dyDescent="0.2">
      <c r="B31" s="250" t="s">
        <v>529</v>
      </c>
      <c r="J31" s="250" t="s">
        <v>500</v>
      </c>
    </row>
  </sheetData>
  <mergeCells count="12">
    <mergeCell ref="I23:I24"/>
    <mergeCell ref="B23:C24"/>
    <mergeCell ref="D23:D24"/>
    <mergeCell ref="E23:E24"/>
    <mergeCell ref="F23:F24"/>
    <mergeCell ref="G23:G24"/>
    <mergeCell ref="A9:B9"/>
    <mergeCell ref="A12:A14"/>
    <mergeCell ref="E12:F12"/>
    <mergeCell ref="A23:A24"/>
    <mergeCell ref="H23:H24"/>
    <mergeCell ref="B12:C14"/>
  </mergeCells>
  <phoneticPr fontId="3" type="noConversion"/>
  <pageMargins left="0.25" right="0.25" top="0.75" bottom="0.75" header="0.3" footer="0.3"/>
  <pageSetup paperSize="9" scale="8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zoomScaleNormal="100" workbookViewId="0">
      <selection activeCell="E11" sqref="E11"/>
    </sheetView>
  </sheetViews>
  <sheetFormatPr defaultRowHeight="12.75" x14ac:dyDescent="0.2"/>
  <cols>
    <col min="1" max="1" width="5.28515625" style="256" customWidth="1"/>
    <col min="2" max="2" width="9.7109375" style="256" customWidth="1"/>
    <col min="3" max="3" width="37.42578125" style="256" customWidth="1"/>
    <col min="4" max="4" width="26.7109375" style="256" customWidth="1"/>
    <col min="5" max="5" width="20" style="256" customWidth="1"/>
    <col min="6" max="16384" width="9.140625" style="256"/>
  </cols>
  <sheetData>
    <row r="1" spans="2:10" x14ac:dyDescent="0.2">
      <c r="D1" s="268" t="s">
        <v>258</v>
      </c>
    </row>
    <row r="3" spans="2:10" ht="18" x14ac:dyDescent="0.2">
      <c r="B3" s="1013" t="s">
        <v>478</v>
      </c>
      <c r="C3" s="1014"/>
      <c r="D3" s="1014"/>
      <c r="E3" s="229"/>
    </row>
    <row r="4" spans="2:10" ht="13.5" thickBot="1" x14ac:dyDescent="0.25"/>
    <row r="5" spans="2:10" ht="24.95" customHeight="1" thickBot="1" x14ac:dyDescent="0.25">
      <c r="B5" s="1015" t="s">
        <v>403</v>
      </c>
      <c r="C5" s="1016"/>
      <c r="D5" s="555" t="s">
        <v>404</v>
      </c>
    </row>
    <row r="6" spans="2:10" ht="30.75" customHeight="1" x14ac:dyDescent="0.2">
      <c r="B6" s="1017" t="s">
        <v>405</v>
      </c>
      <c r="C6" s="1018"/>
      <c r="D6" s="560" t="s">
        <v>537</v>
      </c>
    </row>
    <row r="7" spans="2:10" ht="31.5" customHeight="1" thickBot="1" x14ac:dyDescent="0.25">
      <c r="B7" s="1019" t="s">
        <v>406</v>
      </c>
      <c r="C7" s="1020"/>
      <c r="D7" s="568" t="s">
        <v>538</v>
      </c>
    </row>
    <row r="8" spans="2:10" ht="16.5" customHeight="1" thickBot="1" x14ac:dyDescent="0.25">
      <c r="J8" s="257"/>
    </row>
    <row r="9" spans="2:10" ht="30" customHeight="1" thickBot="1" x14ac:dyDescent="0.25">
      <c r="B9" s="1015" t="s">
        <v>407</v>
      </c>
      <c r="C9" s="1016"/>
      <c r="D9" s="554" t="s">
        <v>202</v>
      </c>
      <c r="E9" s="555" t="s">
        <v>408</v>
      </c>
      <c r="F9" s="556"/>
      <c r="J9" s="257"/>
    </row>
    <row r="10" spans="2:10" ht="30" customHeight="1" x14ac:dyDescent="0.2">
      <c r="B10" s="557" t="s">
        <v>409</v>
      </c>
      <c r="C10" s="558"/>
      <c r="D10" s="559">
        <v>0</v>
      </c>
      <c r="E10" s="560" t="s">
        <v>410</v>
      </c>
      <c r="F10" s="264"/>
      <c r="G10" s="264"/>
      <c r="H10" s="264"/>
      <c r="I10" s="265"/>
      <c r="J10" s="262"/>
    </row>
    <row r="11" spans="2:10" ht="30" customHeight="1" x14ac:dyDescent="0.2">
      <c r="B11" s="561" t="s">
        <v>411</v>
      </c>
      <c r="C11" s="562"/>
      <c r="D11" s="563">
        <v>0</v>
      </c>
      <c r="E11" s="776">
        <v>0</v>
      </c>
      <c r="F11" s="264"/>
      <c r="G11" s="264"/>
      <c r="H11" s="264"/>
      <c r="I11" s="262"/>
      <c r="J11" s="262"/>
    </row>
    <row r="12" spans="2:10" ht="30" customHeight="1" x14ac:dyDescent="0.2">
      <c r="B12" s="561" t="s">
        <v>412</v>
      </c>
      <c r="C12" s="562"/>
      <c r="D12" s="563">
        <v>0</v>
      </c>
      <c r="E12" s="564">
        <v>0</v>
      </c>
      <c r="F12" s="258"/>
      <c r="G12" s="258"/>
      <c r="H12" s="258"/>
      <c r="I12" s="258"/>
      <c r="J12" s="258"/>
    </row>
    <row r="13" spans="2:10" ht="30" customHeight="1" x14ac:dyDescent="0.2">
      <c r="B13" s="561" t="s">
        <v>413</v>
      </c>
      <c r="C13" s="562"/>
      <c r="D13" s="563">
        <v>0</v>
      </c>
      <c r="E13" s="564">
        <v>0</v>
      </c>
      <c r="F13" s="258"/>
      <c r="G13" s="258"/>
      <c r="H13" s="258"/>
      <c r="I13" s="258"/>
      <c r="J13" s="258"/>
    </row>
    <row r="14" spans="2:10" ht="30" customHeight="1" x14ac:dyDescent="0.2">
      <c r="B14" s="561" t="s">
        <v>414</v>
      </c>
      <c r="C14" s="562"/>
      <c r="D14" s="563">
        <v>0</v>
      </c>
      <c r="E14" s="564">
        <v>0</v>
      </c>
      <c r="F14" s="258"/>
      <c r="G14" s="258"/>
      <c r="H14" s="258"/>
      <c r="I14" s="258"/>
      <c r="J14" s="258"/>
    </row>
    <row r="15" spans="2:10" ht="30" customHeight="1" x14ac:dyDescent="0.2">
      <c r="B15" s="565" t="s">
        <v>415</v>
      </c>
      <c r="C15" s="562"/>
      <c r="D15" s="566">
        <v>0</v>
      </c>
      <c r="E15" s="564">
        <v>0</v>
      </c>
      <c r="F15" s="258"/>
      <c r="G15" s="258"/>
      <c r="H15" s="258"/>
      <c r="I15" s="258"/>
      <c r="J15" s="258"/>
    </row>
    <row r="16" spans="2:10" ht="30" customHeight="1" x14ac:dyDescent="0.2">
      <c r="B16" s="561" t="s">
        <v>416</v>
      </c>
      <c r="C16" s="562"/>
      <c r="D16" s="562">
        <v>0</v>
      </c>
      <c r="E16" s="266" t="s">
        <v>410</v>
      </c>
      <c r="F16" s="258"/>
      <c r="G16" s="258"/>
      <c r="H16" s="258"/>
      <c r="I16" s="258"/>
      <c r="J16" s="258"/>
    </row>
    <row r="17" spans="2:10" ht="30" customHeight="1" thickBot="1" x14ac:dyDescent="0.25">
      <c r="B17" s="1021" t="s">
        <v>417</v>
      </c>
      <c r="C17" s="1022"/>
      <c r="D17" s="567">
        <v>0</v>
      </c>
      <c r="E17" s="568" t="s">
        <v>410</v>
      </c>
      <c r="F17" s="258"/>
      <c r="G17" s="258"/>
      <c r="H17" s="258"/>
      <c r="I17" s="258"/>
      <c r="J17" s="258"/>
    </row>
    <row r="18" spans="2:10" x14ac:dyDescent="0.2">
      <c r="E18" s="258"/>
      <c r="F18" s="258"/>
      <c r="G18" s="258"/>
      <c r="H18" s="258"/>
      <c r="I18" s="258"/>
      <c r="J18" s="258"/>
    </row>
    <row r="19" spans="2:10" x14ac:dyDescent="0.2">
      <c r="E19" s="258"/>
      <c r="F19" s="258"/>
      <c r="G19" s="258"/>
      <c r="H19" s="258"/>
      <c r="I19" s="258"/>
      <c r="J19" s="258"/>
    </row>
    <row r="20" spans="2:10" x14ac:dyDescent="0.2">
      <c r="E20" s="258"/>
      <c r="F20" s="258"/>
      <c r="G20" s="258"/>
      <c r="H20" s="258"/>
      <c r="I20" s="258"/>
      <c r="J20" s="258"/>
    </row>
    <row r="21" spans="2:10" x14ac:dyDescent="0.2">
      <c r="E21" s="258"/>
      <c r="F21" s="258"/>
      <c r="G21" s="258"/>
      <c r="H21" s="258"/>
      <c r="I21" s="258"/>
      <c r="J21" s="258"/>
    </row>
    <row r="22" spans="2:10" x14ac:dyDescent="0.2">
      <c r="E22" s="258"/>
      <c r="F22" s="258"/>
      <c r="G22" s="258"/>
      <c r="H22" s="258"/>
      <c r="I22" s="258"/>
      <c r="J22" s="258"/>
    </row>
    <row r="23" spans="2:10" x14ac:dyDescent="0.2">
      <c r="E23" s="258"/>
      <c r="F23" s="258"/>
      <c r="G23" s="258"/>
      <c r="H23" s="258"/>
      <c r="I23" s="263"/>
      <c r="J23" s="258"/>
    </row>
    <row r="24" spans="2:10" x14ac:dyDescent="0.2">
      <c r="E24" s="258"/>
      <c r="F24" s="258"/>
      <c r="G24" s="258"/>
      <c r="H24" s="258"/>
      <c r="I24" s="258"/>
      <c r="J24" s="258"/>
    </row>
    <row r="25" spans="2:10" x14ac:dyDescent="0.2">
      <c r="E25" s="258"/>
      <c r="F25" s="258"/>
      <c r="G25" s="258"/>
      <c r="H25" s="258"/>
      <c r="I25" s="258"/>
      <c r="J25" s="258"/>
    </row>
    <row r="26" spans="2:10" x14ac:dyDescent="0.2">
      <c r="E26" s="258"/>
      <c r="F26" s="258"/>
      <c r="G26" s="258"/>
      <c r="H26" s="258"/>
      <c r="I26" s="258"/>
      <c r="J26" s="258"/>
    </row>
    <row r="33" spans="2:2" x14ac:dyDescent="0.2">
      <c r="B33" s="267" t="s">
        <v>211</v>
      </c>
    </row>
    <row r="35" spans="2:2" x14ac:dyDescent="0.2">
      <c r="B35" s="267" t="s">
        <v>51</v>
      </c>
    </row>
    <row r="37" spans="2:2" x14ac:dyDescent="0.2">
      <c r="B37" s="267" t="s">
        <v>120</v>
      </c>
    </row>
    <row r="39" spans="2:2" x14ac:dyDescent="0.2">
      <c r="B39" s="267" t="s">
        <v>121</v>
      </c>
    </row>
  </sheetData>
  <mergeCells count="6">
    <mergeCell ref="B3:D3"/>
    <mergeCell ref="B5:C5"/>
    <mergeCell ref="B6:C6"/>
    <mergeCell ref="B7:C7"/>
    <mergeCell ref="B9:C9"/>
    <mergeCell ref="B17:C17"/>
  </mergeCells>
  <pageMargins left="0.78740157499999996" right="0.78740157499999996" top="0.984251969" bottom="0.984251969" header="0.4921259845" footer="0.4921259845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10" zoomScaleNormal="100" workbookViewId="0">
      <selection activeCell="N46" sqref="N46"/>
    </sheetView>
  </sheetViews>
  <sheetFormatPr defaultRowHeight="12.75" x14ac:dyDescent="0.2"/>
  <cols>
    <col min="1" max="1" width="10.140625" customWidth="1"/>
    <col min="2" max="2" width="9" customWidth="1"/>
    <col min="4" max="4" width="8" customWidth="1"/>
    <col min="6" max="6" width="9.140625" customWidth="1"/>
    <col min="7" max="7" width="9.85546875" customWidth="1"/>
    <col min="8" max="8" width="9.5703125" customWidth="1"/>
    <col min="9" max="9" width="17.140625" hidden="1" customWidth="1"/>
    <col min="10" max="10" width="12.5703125" customWidth="1"/>
    <col min="11" max="11" width="8.5703125" customWidth="1"/>
  </cols>
  <sheetData>
    <row r="1" spans="1:12" ht="12.95" customHeight="1" x14ac:dyDescent="0.2"/>
    <row r="2" spans="1:12" ht="12.95" customHeight="1" x14ac:dyDescent="0.2">
      <c r="J2" s="4" t="s">
        <v>398</v>
      </c>
    </row>
    <row r="3" spans="1:12" ht="12.95" customHeight="1" x14ac:dyDescent="0.2">
      <c r="A3" s="1025"/>
      <c r="B3" s="1025"/>
      <c r="C3" s="1025"/>
      <c r="D3" s="1025"/>
      <c r="E3" s="1025"/>
      <c r="F3" s="1025"/>
      <c r="G3" s="1025"/>
      <c r="H3" s="1025"/>
      <c r="I3" s="1025"/>
    </row>
    <row r="4" spans="1:12" ht="12.95" customHeight="1" x14ac:dyDescent="0.25">
      <c r="A4" s="387"/>
    </row>
    <row r="5" spans="1:12" ht="12.95" customHeight="1" x14ac:dyDescent="0.2">
      <c r="A5" s="1026"/>
      <c r="B5" s="1026"/>
      <c r="C5" s="1026"/>
      <c r="D5" s="1026"/>
      <c r="E5" s="1026"/>
      <c r="F5" s="1026"/>
      <c r="G5" s="1026"/>
      <c r="H5" s="1026"/>
      <c r="I5" s="1026"/>
      <c r="J5" s="188"/>
      <c r="K5" s="188"/>
      <c r="L5" s="188"/>
    </row>
    <row r="6" spans="1:12" ht="12.95" customHeight="1" x14ac:dyDescent="0.2">
      <c r="A6" s="1027" t="s">
        <v>479</v>
      </c>
      <c r="B6" s="1027"/>
      <c r="C6" s="1027"/>
      <c r="D6" s="1027"/>
      <c r="E6" s="1027"/>
      <c r="F6" s="1027"/>
      <c r="G6" s="1027"/>
      <c r="H6" s="1027"/>
      <c r="I6" s="1027"/>
      <c r="J6" s="188"/>
      <c r="K6" s="188"/>
      <c r="L6" s="188"/>
    </row>
    <row r="7" spans="1:12" ht="12.95" customHeight="1" x14ac:dyDescent="0.2">
      <c r="A7" s="777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</row>
    <row r="8" spans="1:12" ht="12.95" customHeight="1" x14ac:dyDescent="0.25">
      <c r="A8" s="778" t="s">
        <v>248</v>
      </c>
      <c r="B8" s="1028" t="s">
        <v>508</v>
      </c>
      <c r="C8" s="1028"/>
      <c r="D8" s="1028"/>
      <c r="E8" s="1028"/>
      <c r="F8" s="1028"/>
      <c r="G8" s="1028"/>
      <c r="H8" s="1028"/>
      <c r="I8" s="1028"/>
      <c r="J8" s="188"/>
      <c r="K8" s="188"/>
      <c r="L8" s="188"/>
    </row>
    <row r="9" spans="1:12" ht="12.95" customHeight="1" x14ac:dyDescent="0.25">
      <c r="A9" s="779" t="s">
        <v>297</v>
      </c>
      <c r="B9" s="1028" t="s">
        <v>528</v>
      </c>
      <c r="C9" s="1028"/>
      <c r="D9" s="188"/>
      <c r="E9" s="188"/>
      <c r="F9" s="188"/>
      <c r="G9" s="188"/>
      <c r="H9" s="188"/>
      <c r="I9" s="188"/>
      <c r="J9" s="188"/>
      <c r="K9" s="188"/>
      <c r="L9" s="188"/>
    </row>
    <row r="10" spans="1:12" ht="12.95" customHeight="1" x14ac:dyDescent="0.25">
      <c r="A10" s="77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</row>
    <row r="11" spans="1:12" ht="12.95" customHeight="1" x14ac:dyDescent="0.25">
      <c r="A11" s="778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</row>
    <row r="12" spans="1:12" ht="12.95" customHeight="1" x14ac:dyDescent="0.25">
      <c r="A12" s="778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</row>
    <row r="13" spans="1:12" ht="12.95" customHeight="1" x14ac:dyDescent="0.2">
      <c r="A13" s="780" t="s">
        <v>539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</row>
    <row r="14" spans="1:12" ht="12.95" customHeight="1" x14ac:dyDescent="0.25">
      <c r="A14" s="791" t="s">
        <v>541</v>
      </c>
      <c r="B14" s="790"/>
      <c r="C14" s="790"/>
      <c r="D14" s="188"/>
      <c r="E14" s="188"/>
      <c r="F14" s="188"/>
      <c r="G14" s="188"/>
      <c r="H14" s="188"/>
      <c r="I14" s="188"/>
      <c r="J14" s="188"/>
      <c r="K14" s="188"/>
      <c r="L14" s="188"/>
    </row>
    <row r="15" spans="1:12" ht="12.95" customHeight="1" x14ac:dyDescent="0.25">
      <c r="A15" s="781" t="s">
        <v>298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</row>
    <row r="16" spans="1:12" ht="12.95" customHeight="1" x14ac:dyDescent="0.25">
      <c r="A16" s="781"/>
      <c r="B16" s="188" t="s">
        <v>542</v>
      </c>
      <c r="C16" s="790"/>
      <c r="D16" s="188"/>
      <c r="E16" s="188"/>
      <c r="F16" s="188"/>
      <c r="G16" s="188"/>
      <c r="H16" s="188"/>
      <c r="I16" s="188"/>
      <c r="J16" s="188"/>
      <c r="K16" s="188"/>
      <c r="L16" s="188"/>
    </row>
    <row r="17" spans="1:12" ht="12.95" customHeight="1" x14ac:dyDescent="0.25">
      <c r="A17" s="781"/>
      <c r="B17" s="188" t="s">
        <v>543</v>
      </c>
      <c r="C17" s="790"/>
      <c r="D17" s="188"/>
      <c r="E17" s="188"/>
      <c r="F17" s="188"/>
      <c r="G17" s="188"/>
      <c r="H17" s="188"/>
      <c r="I17" s="188"/>
      <c r="J17" s="188"/>
      <c r="K17" s="188"/>
      <c r="L17" s="188"/>
    </row>
    <row r="18" spans="1:12" ht="15" customHeight="1" x14ac:dyDescent="0.25">
      <c r="A18" s="782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</row>
    <row r="19" spans="1:12" ht="12.95" customHeight="1" x14ac:dyDescent="0.25">
      <c r="A19" s="791" t="s">
        <v>548</v>
      </c>
      <c r="B19" s="790"/>
      <c r="C19" s="790"/>
      <c r="D19" s="790"/>
      <c r="E19" s="188"/>
      <c r="F19" s="188"/>
      <c r="G19" s="188"/>
      <c r="H19" s="188"/>
      <c r="I19" s="188"/>
      <c r="J19" s="188"/>
      <c r="K19" s="188"/>
      <c r="L19" s="188"/>
    </row>
    <row r="20" spans="1:12" ht="12.95" customHeight="1" x14ac:dyDescent="0.25">
      <c r="A20" s="188"/>
      <c r="B20" s="792" t="s">
        <v>544</v>
      </c>
      <c r="C20" s="792"/>
      <c r="D20" s="792"/>
      <c r="E20" s="792"/>
      <c r="F20" s="792"/>
      <c r="G20" s="792"/>
      <c r="H20" s="792"/>
      <c r="I20" s="792"/>
      <c r="J20" s="188"/>
      <c r="K20" s="188"/>
      <c r="L20" s="188"/>
    </row>
    <row r="21" spans="1:12" ht="12.95" customHeight="1" x14ac:dyDescent="0.25">
      <c r="A21" s="784"/>
      <c r="B21" s="778" t="s">
        <v>300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</row>
    <row r="22" spans="1:12" s="4" customFormat="1" ht="12.95" customHeight="1" x14ac:dyDescent="0.25">
      <c r="A22" s="784"/>
      <c r="B22" s="778" t="s">
        <v>545</v>
      </c>
      <c r="C22" s="784"/>
      <c r="D22" s="784"/>
      <c r="E22" s="784"/>
      <c r="F22" s="784"/>
      <c r="G22" s="784"/>
      <c r="H22" s="784"/>
      <c r="I22" s="784"/>
      <c r="J22" s="784"/>
      <c r="K22" s="784"/>
      <c r="L22" s="784"/>
    </row>
    <row r="23" spans="1:12" s="4" customFormat="1" ht="12.95" customHeight="1" x14ac:dyDescent="0.25">
      <c r="A23" s="784"/>
      <c r="B23" s="778" t="s">
        <v>546</v>
      </c>
      <c r="C23" s="784"/>
      <c r="D23" s="784"/>
      <c r="E23" s="784"/>
      <c r="F23" s="784"/>
      <c r="G23" s="784"/>
      <c r="H23" s="784"/>
      <c r="I23" s="784"/>
      <c r="J23" s="784"/>
      <c r="K23" s="784"/>
      <c r="L23" s="784"/>
    </row>
    <row r="24" spans="1:12" s="4" customFormat="1" ht="12.95" customHeight="1" x14ac:dyDescent="0.25">
      <c r="A24" s="784"/>
      <c r="B24" s="778" t="s">
        <v>547</v>
      </c>
      <c r="C24" s="784"/>
      <c r="D24" s="784"/>
      <c r="E24" s="784"/>
      <c r="F24" s="784"/>
      <c r="G24" s="784"/>
      <c r="H24" s="784"/>
      <c r="I24" s="784"/>
      <c r="J24" s="784"/>
      <c r="K24" s="784"/>
      <c r="L24" s="784"/>
    </row>
    <row r="25" spans="1:12" s="4" customFormat="1" ht="12.95" customHeight="1" x14ac:dyDescent="0.25">
      <c r="A25" s="784"/>
      <c r="B25" s="778"/>
      <c r="C25" s="784"/>
      <c r="D25" s="784"/>
      <c r="E25" s="784"/>
      <c r="F25" s="188" t="s">
        <v>510</v>
      </c>
      <c r="G25" s="784"/>
      <c r="H25" s="784"/>
      <c r="I25" s="784"/>
      <c r="J25" s="784"/>
      <c r="K25" s="784"/>
      <c r="L25" s="784"/>
    </row>
    <row r="26" spans="1:12" ht="12.95" customHeight="1" x14ac:dyDescent="0.25">
      <c r="A26" s="188"/>
      <c r="B26" s="778"/>
      <c r="C26" s="188"/>
      <c r="D26" s="188"/>
      <c r="E26" s="188"/>
      <c r="F26" s="188"/>
      <c r="G26" s="188"/>
      <c r="H26" s="188"/>
      <c r="I26" s="188"/>
      <c r="J26" s="188"/>
      <c r="K26" s="188"/>
      <c r="L26" s="188"/>
    </row>
    <row r="27" spans="1:12" ht="12.95" customHeight="1" x14ac:dyDescent="0.25">
      <c r="A27" s="791" t="s">
        <v>549</v>
      </c>
      <c r="B27" s="790"/>
      <c r="C27" s="790"/>
      <c r="D27" s="188"/>
      <c r="E27" s="188"/>
      <c r="F27" s="188"/>
      <c r="G27" s="188"/>
      <c r="H27" s="188"/>
      <c r="I27" s="188"/>
      <c r="J27" s="188"/>
      <c r="K27" s="188"/>
      <c r="L27" s="188"/>
    </row>
    <row r="28" spans="1:12" ht="12.95" customHeight="1" x14ac:dyDescent="0.25">
      <c r="A28" s="188"/>
      <c r="B28" s="778" t="s">
        <v>550</v>
      </c>
      <c r="C28" s="188"/>
      <c r="D28" s="188"/>
      <c r="E28" s="188"/>
      <c r="F28" s="188"/>
      <c r="G28" s="188"/>
      <c r="H28" s="188"/>
      <c r="I28" s="188"/>
      <c r="J28" s="188"/>
      <c r="K28" s="188"/>
      <c r="L28" s="188"/>
    </row>
    <row r="29" spans="1:12" ht="12.95" customHeight="1" x14ac:dyDescent="0.25">
      <c r="A29" s="188"/>
      <c r="B29" s="778" t="s">
        <v>551</v>
      </c>
      <c r="C29" s="188"/>
      <c r="D29" s="188"/>
      <c r="E29" s="188"/>
      <c r="F29" s="188"/>
      <c r="G29" s="188"/>
      <c r="H29" s="188"/>
      <c r="I29" s="188"/>
      <c r="J29" s="188"/>
      <c r="K29" s="188"/>
      <c r="L29" s="188"/>
    </row>
    <row r="30" spans="1:12" ht="12.95" customHeight="1" x14ac:dyDescent="0.25">
      <c r="A30" s="188"/>
      <c r="B30" s="778" t="s">
        <v>552</v>
      </c>
      <c r="C30" s="188"/>
      <c r="D30" s="188"/>
      <c r="E30" s="188"/>
      <c r="F30" s="188"/>
      <c r="G30" s="188"/>
      <c r="H30" s="188"/>
      <c r="I30" s="188"/>
      <c r="J30" s="188"/>
      <c r="K30" s="188"/>
      <c r="L30" s="188"/>
    </row>
    <row r="31" spans="1:12" ht="12.95" customHeight="1" x14ac:dyDescent="0.25">
      <c r="A31" s="188"/>
      <c r="B31" s="785"/>
      <c r="C31" s="188"/>
      <c r="D31" s="188"/>
      <c r="E31" s="188"/>
      <c r="F31" s="188"/>
      <c r="G31" s="188"/>
      <c r="H31" s="188"/>
      <c r="I31" s="188"/>
      <c r="J31" s="188"/>
      <c r="K31" s="188"/>
      <c r="L31" s="188"/>
    </row>
    <row r="32" spans="1:12" ht="12.95" customHeight="1" x14ac:dyDescent="0.25">
      <c r="A32" s="791" t="s">
        <v>553</v>
      </c>
      <c r="B32" s="790"/>
      <c r="C32" s="790"/>
      <c r="D32" s="790"/>
      <c r="E32" s="790"/>
      <c r="F32" s="790"/>
      <c r="G32" s="790"/>
      <c r="H32" s="790"/>
      <c r="I32" s="790"/>
      <c r="J32" s="790"/>
      <c r="K32" s="188"/>
      <c r="L32" s="188"/>
    </row>
    <row r="33" spans="1:12" ht="12.95" customHeight="1" x14ac:dyDescent="0.25">
      <c r="A33" s="188"/>
      <c r="B33" s="792" t="s">
        <v>299</v>
      </c>
      <c r="C33" s="786"/>
      <c r="D33" s="786"/>
      <c r="E33" s="786"/>
      <c r="F33" s="786"/>
      <c r="G33" s="786"/>
      <c r="H33" s="188"/>
      <c r="I33" s="188"/>
      <c r="J33" s="188"/>
      <c r="K33" s="188"/>
      <c r="L33" s="188"/>
    </row>
    <row r="34" spans="1:12" ht="12.95" customHeight="1" x14ac:dyDescent="0.25">
      <c r="A34" s="188"/>
      <c r="B34" s="783"/>
      <c r="C34" s="786"/>
      <c r="D34" s="786"/>
      <c r="E34" s="786"/>
      <c r="F34" s="786"/>
      <c r="G34" s="786"/>
      <c r="H34" s="188"/>
      <c r="I34" s="188"/>
      <c r="J34" s="188"/>
      <c r="K34" s="188"/>
      <c r="L34" s="188"/>
    </row>
    <row r="35" spans="1:12" ht="12.95" customHeight="1" x14ac:dyDescent="0.25">
      <c r="A35" s="791" t="s">
        <v>554</v>
      </c>
      <c r="B35" s="790"/>
      <c r="C35" s="790"/>
      <c r="D35" s="790"/>
      <c r="E35" s="790"/>
      <c r="F35" s="188"/>
      <c r="G35" s="188"/>
      <c r="H35" s="188"/>
      <c r="I35" s="188"/>
      <c r="J35" s="188"/>
      <c r="K35" s="188"/>
      <c r="L35" s="188"/>
    </row>
    <row r="36" spans="1:12" ht="12.95" customHeight="1" x14ac:dyDescent="0.25">
      <c r="A36" s="781" t="s">
        <v>555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</row>
    <row r="37" spans="1:12" x14ac:dyDescent="0.2">
      <c r="A37" s="188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</row>
    <row r="38" spans="1:12" ht="15" x14ac:dyDescent="0.25">
      <c r="A38" s="780" t="s">
        <v>540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</row>
    <row r="39" spans="1:12" ht="14.25" x14ac:dyDescent="0.2">
      <c r="A39" s="780"/>
      <c r="B39" s="188" t="s">
        <v>556</v>
      </c>
      <c r="C39" s="188"/>
      <c r="D39" s="188"/>
      <c r="E39" s="188"/>
      <c r="F39" s="188"/>
      <c r="G39" s="188"/>
      <c r="H39" s="188"/>
      <c r="I39" s="188"/>
      <c r="J39" s="188"/>
      <c r="K39" s="188"/>
      <c r="L39" s="188"/>
    </row>
    <row r="40" spans="1:12" ht="14.25" x14ac:dyDescent="0.2">
      <c r="A40" s="780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</row>
    <row r="41" spans="1:12" ht="15.75" customHeight="1" x14ac:dyDescent="0.25">
      <c r="A41" s="788" t="s">
        <v>557</v>
      </c>
      <c r="B41" s="1024" t="s">
        <v>558</v>
      </c>
      <c r="C41" s="1024"/>
      <c r="D41" s="1024"/>
      <c r="E41" s="1024"/>
      <c r="F41" s="1024"/>
      <c r="G41" s="1024"/>
      <c r="H41" s="1024"/>
      <c r="I41" s="1024"/>
      <c r="J41" s="1024"/>
      <c r="K41" s="1024"/>
      <c r="L41" s="188"/>
    </row>
    <row r="42" spans="1:12" ht="15" x14ac:dyDescent="0.25">
      <c r="A42" s="780"/>
      <c r="B42" s="792" t="s">
        <v>559</v>
      </c>
      <c r="C42" s="787"/>
      <c r="D42" s="787"/>
      <c r="E42" s="787"/>
      <c r="F42" s="787"/>
      <c r="G42" s="787"/>
      <c r="H42" s="787"/>
      <c r="I42" s="787"/>
      <c r="J42" s="787"/>
      <c r="K42" s="188"/>
      <c r="L42" s="188"/>
    </row>
    <row r="43" spans="1:12" ht="15" x14ac:dyDescent="0.25">
      <c r="A43" s="780"/>
      <c r="B43" s="792"/>
      <c r="C43" s="787"/>
      <c r="D43" s="787"/>
      <c r="E43" s="787"/>
      <c r="F43" s="787"/>
      <c r="G43" s="787"/>
      <c r="H43" s="787"/>
      <c r="I43" s="787"/>
      <c r="J43" s="787"/>
      <c r="K43" s="188"/>
      <c r="L43" s="188"/>
    </row>
    <row r="44" spans="1:12" ht="15" x14ac:dyDescent="0.25">
      <c r="A44" s="780"/>
      <c r="B44" s="792"/>
      <c r="C44" s="787"/>
      <c r="D44" s="787"/>
      <c r="E44" s="787"/>
      <c r="F44" s="787"/>
      <c r="G44" s="787"/>
      <c r="H44" s="787"/>
      <c r="I44" s="787"/>
      <c r="J44" s="787"/>
      <c r="K44" s="188"/>
      <c r="L44" s="188"/>
    </row>
    <row r="45" spans="1:12" ht="15" x14ac:dyDescent="0.25">
      <c r="A45" s="780"/>
      <c r="B45" s="792"/>
      <c r="C45" s="787"/>
      <c r="D45" s="787"/>
      <c r="E45" s="787"/>
      <c r="F45" s="787"/>
      <c r="G45" s="787"/>
      <c r="H45" s="787"/>
      <c r="I45" s="787"/>
      <c r="J45" s="787"/>
      <c r="K45" s="188"/>
      <c r="L45" s="188"/>
    </row>
    <row r="46" spans="1:12" ht="15" x14ac:dyDescent="0.25">
      <c r="A46" s="792" t="s">
        <v>560</v>
      </c>
      <c r="B46" s="792"/>
      <c r="C46" s="789"/>
      <c r="D46" s="789"/>
      <c r="E46" s="789"/>
      <c r="F46" s="789"/>
      <c r="G46" s="789"/>
      <c r="H46" s="789"/>
      <c r="I46" s="789"/>
      <c r="J46" s="789"/>
      <c r="K46" s="188"/>
      <c r="L46" s="188"/>
    </row>
    <row r="47" spans="1:12" x14ac:dyDescent="0.2">
      <c r="A47" s="188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</row>
    <row r="48" spans="1:12" ht="15" x14ac:dyDescent="0.25">
      <c r="A48" s="1023" t="s">
        <v>499</v>
      </c>
      <c r="B48" s="1023"/>
      <c r="C48" s="1023"/>
      <c r="D48" s="1023"/>
      <c r="E48" s="1023"/>
      <c r="F48" s="1023"/>
      <c r="G48" s="1023"/>
      <c r="H48" s="1023"/>
      <c r="I48" s="1023"/>
      <c r="J48" s="1023"/>
      <c r="K48" s="188"/>
      <c r="L48" s="188"/>
    </row>
    <row r="49" spans="1:12" ht="15" x14ac:dyDescent="0.25">
      <c r="A49" s="789"/>
      <c r="B49" s="778"/>
      <c r="C49" s="188"/>
      <c r="D49" s="188"/>
      <c r="E49" s="188"/>
      <c r="F49" s="188"/>
      <c r="G49" s="188"/>
      <c r="H49" s="188"/>
      <c r="I49" s="188"/>
      <c r="J49" s="188"/>
      <c r="K49" s="188"/>
      <c r="L49" s="188"/>
    </row>
    <row r="50" spans="1:12" ht="14.25" x14ac:dyDescent="0.2">
      <c r="A50" s="780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</row>
    <row r="51" spans="1:12" ht="15" x14ac:dyDescent="0.25">
      <c r="A51" s="188"/>
      <c r="B51" s="785"/>
      <c r="C51" s="188"/>
      <c r="D51" s="188"/>
      <c r="E51" s="188"/>
      <c r="F51" s="188"/>
      <c r="G51" s="188"/>
      <c r="H51" s="188"/>
      <c r="I51" s="188"/>
      <c r="J51" s="188"/>
      <c r="K51" s="188"/>
      <c r="L51" s="188"/>
    </row>
    <row r="52" spans="1:12" ht="15" x14ac:dyDescent="0.25">
      <c r="A52" s="188"/>
      <c r="B52" s="785"/>
      <c r="C52" s="188"/>
      <c r="D52" s="188"/>
      <c r="E52" s="188"/>
      <c r="F52" s="188"/>
      <c r="G52" s="188"/>
      <c r="H52" s="188"/>
      <c r="I52" s="188"/>
      <c r="J52" s="188"/>
      <c r="K52" s="188"/>
      <c r="L52" s="188"/>
    </row>
    <row r="53" spans="1:12" ht="15" x14ac:dyDescent="0.25">
      <c r="A53" s="188"/>
      <c r="B53" s="785"/>
      <c r="C53" s="188"/>
      <c r="D53" s="188"/>
      <c r="E53" s="188"/>
      <c r="F53" s="188"/>
      <c r="G53" s="188"/>
      <c r="H53" s="188"/>
      <c r="I53" s="188"/>
      <c r="J53" s="188"/>
      <c r="K53" s="188"/>
      <c r="L53" s="188"/>
    </row>
    <row r="54" spans="1:12" x14ac:dyDescent="0.2">
      <c r="A54" s="188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</row>
    <row r="55" spans="1:12" x14ac:dyDescent="0.2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</row>
    <row r="56" spans="1:12" x14ac:dyDescent="0.2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</row>
    <row r="57" spans="1:12" x14ac:dyDescent="0.2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</row>
    <row r="58" spans="1:12" x14ac:dyDescent="0.2">
      <c r="B58" s="229"/>
    </row>
  </sheetData>
  <mergeCells count="7">
    <mergeCell ref="A48:J48"/>
    <mergeCell ref="B41:K41"/>
    <mergeCell ref="A3:I3"/>
    <mergeCell ref="A5:I5"/>
    <mergeCell ref="A6:I6"/>
    <mergeCell ref="B8:I8"/>
    <mergeCell ref="B9:C9"/>
  </mergeCells>
  <pageMargins left="0.78740157499999996" right="0.78740157499999996" top="0.984251969" bottom="0.984251969" header="0.4921259845" footer="0.4921259845"/>
  <pageSetup paperSize="9" scale="9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zoomScalePageLayoutView="154" workbookViewId="0">
      <selection activeCell="A9" sqref="A9:IV9"/>
    </sheetView>
  </sheetViews>
  <sheetFormatPr defaultRowHeight="12.75" x14ac:dyDescent="0.2"/>
  <cols>
    <col min="2" max="2" width="29.5703125" customWidth="1"/>
    <col min="3" max="3" width="35.140625" customWidth="1"/>
    <col min="4" max="4" width="20.85546875" customWidth="1"/>
    <col min="5" max="5" width="63.5703125" customWidth="1"/>
  </cols>
  <sheetData>
    <row r="1" spans="1:5" ht="15.75" x14ac:dyDescent="0.25">
      <c r="B1" s="540" t="s">
        <v>517</v>
      </c>
      <c r="E1" s="3" t="s">
        <v>399</v>
      </c>
    </row>
    <row r="2" spans="1:5" ht="15.75" x14ac:dyDescent="0.25">
      <c r="B2" s="540"/>
    </row>
    <row r="3" spans="1:5" ht="18.75" x14ac:dyDescent="0.3">
      <c r="B3" s="1029" t="s">
        <v>480</v>
      </c>
      <c r="C3" s="833"/>
      <c r="D3" s="833"/>
      <c r="E3" s="833"/>
    </row>
    <row r="4" spans="1:5" ht="19.5" thickBot="1" x14ac:dyDescent="0.35">
      <c r="C4" s="2"/>
      <c r="D4" s="541"/>
      <c r="E4" s="2"/>
    </row>
    <row r="5" spans="1:5" ht="32.25" thickBot="1" x14ac:dyDescent="0.25">
      <c r="A5" s="2"/>
      <c r="B5" s="604" t="s">
        <v>390</v>
      </c>
      <c r="C5" s="605" t="s">
        <v>391</v>
      </c>
      <c r="D5" s="604" t="s">
        <v>392</v>
      </c>
      <c r="E5" s="604" t="s">
        <v>393</v>
      </c>
    </row>
    <row r="6" spans="1:5" ht="99" customHeight="1" x14ac:dyDescent="0.2">
      <c r="B6" s="542" t="s">
        <v>521</v>
      </c>
      <c r="C6" s="544" t="s">
        <v>522</v>
      </c>
      <c r="D6" s="546" t="s">
        <v>523</v>
      </c>
      <c r="E6" s="548" t="s">
        <v>524</v>
      </c>
    </row>
    <row r="7" spans="1:5" ht="191.25" customHeight="1" x14ac:dyDescent="0.2">
      <c r="B7" s="542" t="s">
        <v>521</v>
      </c>
      <c r="C7" s="545" t="s">
        <v>525</v>
      </c>
      <c r="D7" s="547" t="s">
        <v>526</v>
      </c>
      <c r="E7" s="543" t="s">
        <v>527</v>
      </c>
    </row>
    <row r="8" spans="1:5" ht="24.95" customHeight="1" x14ac:dyDescent="0.2"/>
    <row r="9" spans="1:5" ht="24.95" customHeight="1" x14ac:dyDescent="0.25">
      <c r="B9" s="549" t="s">
        <v>518</v>
      </c>
    </row>
    <row r="10" spans="1:5" ht="24.95" customHeight="1" x14ac:dyDescent="0.25">
      <c r="B10" s="549"/>
    </row>
    <row r="11" spans="1:5" ht="24.95" customHeight="1" x14ac:dyDescent="0.25">
      <c r="B11" s="549" t="s">
        <v>519</v>
      </c>
    </row>
    <row r="12" spans="1:5" ht="24.95" customHeight="1" x14ac:dyDescent="0.25">
      <c r="B12" s="549"/>
    </row>
    <row r="13" spans="1:5" ht="15.75" x14ac:dyDescent="0.25">
      <c r="B13" s="549" t="s">
        <v>507</v>
      </c>
    </row>
    <row r="14" spans="1:5" ht="15.75" x14ac:dyDescent="0.25">
      <c r="B14" s="549"/>
    </row>
    <row r="15" spans="1:5" ht="15.75" x14ac:dyDescent="0.25">
      <c r="B15" s="549" t="s">
        <v>520</v>
      </c>
      <c r="C15" s="188"/>
    </row>
  </sheetData>
  <mergeCells count="1">
    <mergeCell ref="B3:E3"/>
  </mergeCells>
  <pageMargins left="0.7" right="0.7" top="0.78740157499999996" bottom="0.78740157499999996" header="0.3" footer="0.3"/>
  <pageSetup paperSize="9" scale="8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5" workbookViewId="0">
      <selection activeCell="O24" sqref="O24"/>
    </sheetView>
  </sheetViews>
  <sheetFormatPr defaultRowHeight="12.75" x14ac:dyDescent="0.2"/>
  <cols>
    <col min="1" max="1" width="5.140625" customWidth="1"/>
    <col min="2" max="2" width="53.28515625" customWidth="1"/>
    <col min="3" max="3" width="16.5703125" hidden="1" customWidth="1"/>
    <col min="4" max="4" width="19.85546875" customWidth="1"/>
    <col min="5" max="5" width="12.140625" customWidth="1"/>
    <col min="6" max="6" width="10.7109375" customWidth="1"/>
    <col min="7" max="7" width="12.42578125" customWidth="1"/>
    <col min="8" max="8" width="10.7109375" customWidth="1"/>
  </cols>
  <sheetData>
    <row r="1" spans="1:10" ht="15.75" x14ac:dyDescent="0.25">
      <c r="A1" s="803" t="s">
        <v>10</v>
      </c>
      <c r="B1" s="833"/>
      <c r="C1" s="833"/>
      <c r="D1" s="833"/>
      <c r="E1" s="2"/>
      <c r="G1" s="2"/>
      <c r="H1" s="2"/>
      <c r="I1" s="2"/>
      <c r="J1" s="3" t="s">
        <v>332</v>
      </c>
    </row>
    <row r="2" spans="1:10" x14ac:dyDescent="0.2">
      <c r="A2" s="833" t="s">
        <v>301</v>
      </c>
      <c r="B2" s="833"/>
      <c r="C2" s="2"/>
      <c r="D2" s="2"/>
      <c r="E2" s="2"/>
      <c r="F2" s="2"/>
      <c r="G2" s="2"/>
      <c r="H2" s="2"/>
      <c r="I2" s="18"/>
      <c r="J2" s="3"/>
    </row>
    <row r="3" spans="1:10" ht="13.5" thickBot="1" x14ac:dyDescent="0.25">
      <c r="G3" s="398"/>
      <c r="H3" s="398"/>
      <c r="J3" s="400" t="s">
        <v>396</v>
      </c>
    </row>
    <row r="4" spans="1:10" ht="15" customHeight="1" thickBot="1" x14ac:dyDescent="0.25">
      <c r="A4" s="814" t="s">
        <v>216</v>
      </c>
      <c r="B4" s="834" t="s">
        <v>212</v>
      </c>
      <c r="C4" s="435"/>
      <c r="D4" s="814" t="s">
        <v>327</v>
      </c>
      <c r="E4" s="812" t="s">
        <v>459</v>
      </c>
      <c r="F4" s="813"/>
      <c r="G4" s="812" t="s">
        <v>460</v>
      </c>
      <c r="H4" s="813"/>
      <c r="I4" s="794" t="s">
        <v>350</v>
      </c>
      <c r="J4" s="826" t="s">
        <v>350</v>
      </c>
    </row>
    <row r="5" spans="1:10" ht="24.75" thickBot="1" x14ac:dyDescent="0.25">
      <c r="A5" s="800"/>
      <c r="B5" s="835"/>
      <c r="C5" s="436"/>
      <c r="D5" s="800"/>
      <c r="E5" s="718" t="s">
        <v>348</v>
      </c>
      <c r="F5" s="719" t="s">
        <v>349</v>
      </c>
      <c r="G5" s="718" t="s">
        <v>348</v>
      </c>
      <c r="H5" s="719" t="s">
        <v>349</v>
      </c>
      <c r="I5" s="801"/>
      <c r="J5" s="827"/>
    </row>
    <row r="6" spans="1:10" ht="10.5" customHeight="1" thickBot="1" x14ac:dyDescent="0.25">
      <c r="A6" s="801"/>
      <c r="B6" s="836"/>
      <c r="C6" s="437"/>
      <c r="D6" s="801"/>
      <c r="E6" s="401">
        <v>1</v>
      </c>
      <c r="F6" s="720">
        <v>2</v>
      </c>
      <c r="G6" s="401">
        <v>3</v>
      </c>
      <c r="H6" s="720">
        <v>4</v>
      </c>
      <c r="I6" s="429" t="s">
        <v>334</v>
      </c>
      <c r="J6" s="428" t="s">
        <v>335</v>
      </c>
    </row>
    <row r="7" spans="1:10" ht="12.75" customHeight="1" x14ac:dyDescent="0.2">
      <c r="A7" s="441">
        <v>1</v>
      </c>
      <c r="B7" s="446" t="s">
        <v>352</v>
      </c>
      <c r="C7" s="436"/>
      <c r="D7" s="441" t="s">
        <v>312</v>
      </c>
      <c r="E7" s="766">
        <v>3163172.16</v>
      </c>
      <c r="F7" s="767">
        <v>308526.06</v>
      </c>
      <c r="G7" s="721">
        <f>SUM(G8+G11)</f>
        <v>2533881.73</v>
      </c>
      <c r="H7" s="727">
        <v>301927</v>
      </c>
      <c r="I7" s="452">
        <f>IF(E7&gt;0,G7/E7,"")</f>
        <v>0.80105716724568032</v>
      </c>
      <c r="J7" s="454">
        <f>IF(F7&gt;0,H7/F7,"")</f>
        <v>0.9786110126321258</v>
      </c>
    </row>
    <row r="8" spans="1:10" ht="12.75" customHeight="1" x14ac:dyDescent="0.2">
      <c r="A8" s="442">
        <v>2</v>
      </c>
      <c r="B8" s="447" t="s">
        <v>351</v>
      </c>
      <c r="C8" s="438"/>
      <c r="D8" s="442">
        <v>501</v>
      </c>
      <c r="E8" s="768">
        <v>2549925.7200000002</v>
      </c>
      <c r="F8" s="769">
        <v>23951.06</v>
      </c>
      <c r="G8" s="722">
        <v>1951509.83</v>
      </c>
      <c r="H8" s="728">
        <v>21331</v>
      </c>
      <c r="I8" s="453">
        <f t="shared" ref="I8:I35" si="0">IF(E8&gt;0,G8/E8,"")</f>
        <v>0.76532026587817625</v>
      </c>
      <c r="J8" s="537">
        <f t="shared" ref="J8:J35" si="1">IF(F8&gt;0,H8/F8,"")</f>
        <v>0.89060776433276856</v>
      </c>
    </row>
    <row r="9" spans="1:10" x14ac:dyDescent="0.2">
      <c r="A9" s="443">
        <v>3</v>
      </c>
      <c r="B9" s="448" t="s">
        <v>12</v>
      </c>
      <c r="C9" s="439"/>
      <c r="D9" s="443"/>
      <c r="E9" s="770"/>
      <c r="F9" s="728"/>
      <c r="G9" s="722"/>
      <c r="H9" s="728"/>
      <c r="I9" s="453" t="str">
        <f t="shared" si="0"/>
        <v/>
      </c>
      <c r="J9" s="537" t="str">
        <f t="shared" si="1"/>
        <v/>
      </c>
    </row>
    <row r="10" spans="1:10" x14ac:dyDescent="0.2">
      <c r="A10" s="443">
        <v>4</v>
      </c>
      <c r="B10" s="448" t="s">
        <v>13</v>
      </c>
      <c r="C10" s="440"/>
      <c r="D10" s="443"/>
      <c r="E10" s="770">
        <v>2713929.33</v>
      </c>
      <c r="F10" s="728">
        <v>284575</v>
      </c>
      <c r="G10" s="722">
        <v>1386915.94</v>
      </c>
      <c r="H10" s="728">
        <v>251292</v>
      </c>
      <c r="I10" s="453">
        <f t="shared" si="0"/>
        <v>0.51103612930112663</v>
      </c>
      <c r="J10" s="537">
        <f t="shared" si="1"/>
        <v>0.883043134498814</v>
      </c>
    </row>
    <row r="11" spans="1:10" x14ac:dyDescent="0.2">
      <c r="A11" s="443">
        <v>5</v>
      </c>
      <c r="B11" s="448" t="s">
        <v>353</v>
      </c>
      <c r="C11" s="439"/>
      <c r="D11" s="443">
        <v>502</v>
      </c>
      <c r="E11" s="770">
        <v>613246.43999999994</v>
      </c>
      <c r="F11" s="728">
        <v>34986.6</v>
      </c>
      <c r="G11" s="722">
        <v>582371.9</v>
      </c>
      <c r="H11" s="728">
        <v>29304</v>
      </c>
      <c r="I11" s="453">
        <f t="shared" si="0"/>
        <v>0.94965394336410669</v>
      </c>
      <c r="J11" s="537">
        <f t="shared" si="1"/>
        <v>0.83757781550650823</v>
      </c>
    </row>
    <row r="12" spans="1:10" x14ac:dyDescent="0.2">
      <c r="A12" s="443">
        <v>6</v>
      </c>
      <c r="B12" s="448" t="s">
        <v>14</v>
      </c>
      <c r="C12" s="439"/>
      <c r="D12" s="443"/>
      <c r="E12" s="770">
        <v>128673</v>
      </c>
      <c r="F12" s="728"/>
      <c r="G12" s="722">
        <v>69381</v>
      </c>
      <c r="H12" s="728"/>
      <c r="I12" s="453">
        <f t="shared" si="0"/>
        <v>0.53920402881723439</v>
      </c>
      <c r="J12" s="537" t="str">
        <f t="shared" si="1"/>
        <v/>
      </c>
    </row>
    <row r="13" spans="1:10" x14ac:dyDescent="0.2">
      <c r="A13" s="443">
        <v>7</v>
      </c>
      <c r="B13" s="448" t="s">
        <v>15</v>
      </c>
      <c r="C13" s="439"/>
      <c r="D13" s="443"/>
      <c r="E13" s="770"/>
      <c r="F13" s="728"/>
      <c r="G13" s="722"/>
      <c r="H13" s="728"/>
      <c r="I13" s="453" t="str">
        <f t="shared" si="0"/>
        <v/>
      </c>
      <c r="J13" s="537" t="str">
        <f t="shared" si="1"/>
        <v/>
      </c>
    </row>
    <row r="14" spans="1:10" x14ac:dyDescent="0.2">
      <c r="A14" s="443">
        <v>8</v>
      </c>
      <c r="B14" s="448" t="s">
        <v>16</v>
      </c>
      <c r="C14" s="439"/>
      <c r="D14" s="443"/>
      <c r="E14" s="770">
        <v>175339.04</v>
      </c>
      <c r="F14" s="728"/>
      <c r="G14" s="722">
        <v>231004.35</v>
      </c>
      <c r="H14" s="728"/>
      <c r="I14" s="453">
        <f t="shared" si="0"/>
        <v>1.3174724237112283</v>
      </c>
      <c r="J14" s="537" t="str">
        <f t="shared" si="1"/>
        <v/>
      </c>
    </row>
    <row r="15" spans="1:10" x14ac:dyDescent="0.2">
      <c r="A15" s="443">
        <v>9</v>
      </c>
      <c r="B15" s="448" t="s">
        <v>17</v>
      </c>
      <c r="C15" s="439"/>
      <c r="D15" s="443"/>
      <c r="E15" s="770">
        <v>309234.40000000002</v>
      </c>
      <c r="F15" s="728">
        <v>34986.6</v>
      </c>
      <c r="G15" s="722">
        <v>272967.55</v>
      </c>
      <c r="H15" s="728">
        <v>29304</v>
      </c>
      <c r="I15" s="453">
        <f t="shared" si="0"/>
        <v>0.88272051880385871</v>
      </c>
      <c r="J15" s="537">
        <f t="shared" si="1"/>
        <v>0.83757781550650823</v>
      </c>
    </row>
    <row r="16" spans="1:10" x14ac:dyDescent="0.2">
      <c r="A16" s="443">
        <v>10</v>
      </c>
      <c r="B16" s="449" t="s">
        <v>354</v>
      </c>
      <c r="C16" s="439" t="s">
        <v>18</v>
      </c>
      <c r="D16" s="443">
        <v>503.50400000000002</v>
      </c>
      <c r="E16" s="770"/>
      <c r="F16" s="728"/>
      <c r="G16" s="722"/>
      <c r="H16" s="728"/>
      <c r="I16" s="453" t="str">
        <f t="shared" si="0"/>
        <v/>
      </c>
      <c r="J16" s="537" t="str">
        <f t="shared" si="1"/>
        <v/>
      </c>
    </row>
    <row r="17" spans="1:10" x14ac:dyDescent="0.2">
      <c r="A17" s="443">
        <v>11</v>
      </c>
      <c r="B17" s="449" t="s">
        <v>355</v>
      </c>
      <c r="C17" s="439"/>
      <c r="D17" s="443" t="s">
        <v>313</v>
      </c>
      <c r="E17" s="770"/>
      <c r="F17" s="728"/>
      <c r="G17" s="722"/>
      <c r="H17" s="728"/>
      <c r="I17" s="453" t="str">
        <f t="shared" si="0"/>
        <v/>
      </c>
      <c r="J17" s="537" t="str">
        <f t="shared" si="1"/>
        <v/>
      </c>
    </row>
    <row r="18" spans="1:10" x14ac:dyDescent="0.2">
      <c r="A18" s="443">
        <v>12</v>
      </c>
      <c r="B18" s="448" t="s">
        <v>356</v>
      </c>
      <c r="C18" s="439"/>
      <c r="D18" s="443" t="s">
        <v>19</v>
      </c>
      <c r="E18" s="770">
        <v>1294514.75</v>
      </c>
      <c r="F18" s="728">
        <v>26417.93</v>
      </c>
      <c r="G18" s="722">
        <v>1101967.05</v>
      </c>
      <c r="H18" s="728">
        <v>29166.19</v>
      </c>
      <c r="I18" s="453">
        <f t="shared" si="0"/>
        <v>0.85125878248973219</v>
      </c>
      <c r="J18" s="537">
        <f t="shared" si="1"/>
        <v>1.1040301037969287</v>
      </c>
    </row>
    <row r="19" spans="1:10" x14ac:dyDescent="0.2">
      <c r="A19" s="443">
        <v>13</v>
      </c>
      <c r="B19" s="448" t="s">
        <v>279</v>
      </c>
      <c r="C19" s="439"/>
      <c r="D19" s="443">
        <v>511</v>
      </c>
      <c r="E19" s="770">
        <v>671270.18</v>
      </c>
      <c r="F19" s="728">
        <v>26417.93</v>
      </c>
      <c r="G19" s="722">
        <v>391964.98</v>
      </c>
      <c r="H19" s="728">
        <v>29026.19</v>
      </c>
      <c r="I19" s="453">
        <f t="shared" si="0"/>
        <v>0.5839153766669628</v>
      </c>
      <c r="J19" s="537">
        <f t="shared" si="1"/>
        <v>1.0987306726908581</v>
      </c>
    </row>
    <row r="20" spans="1:10" x14ac:dyDescent="0.2">
      <c r="A20" s="443">
        <v>14</v>
      </c>
      <c r="B20" s="448" t="s">
        <v>314</v>
      </c>
      <c r="C20" s="439"/>
      <c r="D20" s="443">
        <v>512</v>
      </c>
      <c r="E20" s="770">
        <v>91656</v>
      </c>
      <c r="F20" s="728"/>
      <c r="G20" s="722">
        <v>28967</v>
      </c>
      <c r="H20" s="728"/>
      <c r="I20" s="453">
        <f t="shared" si="0"/>
        <v>0.31604041197521165</v>
      </c>
      <c r="J20" s="537" t="str">
        <f t="shared" si="1"/>
        <v/>
      </c>
    </row>
    <row r="21" spans="1:10" x14ac:dyDescent="0.2">
      <c r="A21" s="443">
        <v>15</v>
      </c>
      <c r="B21" s="448" t="s">
        <v>280</v>
      </c>
      <c r="C21" s="439"/>
      <c r="D21" s="443">
        <v>518</v>
      </c>
      <c r="E21" s="770">
        <v>66094</v>
      </c>
      <c r="F21" s="728"/>
      <c r="G21" s="722">
        <v>65504.79</v>
      </c>
      <c r="H21" s="728"/>
      <c r="I21" s="453">
        <f t="shared" si="0"/>
        <v>0.99108527249069511</v>
      </c>
      <c r="J21" s="537" t="str">
        <f t="shared" si="1"/>
        <v/>
      </c>
    </row>
    <row r="22" spans="1:10" x14ac:dyDescent="0.2">
      <c r="A22" s="443">
        <v>16</v>
      </c>
      <c r="B22" s="448" t="s">
        <v>281</v>
      </c>
      <c r="C22" s="439"/>
      <c r="D22" s="443">
        <v>518</v>
      </c>
      <c r="E22" s="770">
        <v>46692.59</v>
      </c>
      <c r="F22" s="728"/>
      <c r="G22" s="722">
        <v>12590.89</v>
      </c>
      <c r="H22" s="728"/>
      <c r="I22" s="453">
        <f t="shared" si="0"/>
        <v>0.26965499236602641</v>
      </c>
      <c r="J22" s="537" t="str">
        <f t="shared" si="1"/>
        <v/>
      </c>
    </row>
    <row r="23" spans="1:10" x14ac:dyDescent="0.2">
      <c r="A23" s="443">
        <v>17</v>
      </c>
      <c r="B23" s="448" t="s">
        <v>357</v>
      </c>
      <c r="C23" s="439"/>
      <c r="D23" s="443" t="s">
        <v>20</v>
      </c>
      <c r="E23" s="770">
        <f>SUM(E24:E28)</f>
        <v>23206672.48</v>
      </c>
      <c r="F23" s="728">
        <f>SUM(F24:F28)</f>
        <v>166402.41</v>
      </c>
      <c r="G23" s="722">
        <v>28202259.710000001</v>
      </c>
      <c r="H23" s="728">
        <v>141086.81</v>
      </c>
      <c r="I23" s="453">
        <f t="shared" si="0"/>
        <v>1.2152651240416006</v>
      </c>
      <c r="J23" s="537">
        <f t="shared" si="1"/>
        <v>0.84786518416409951</v>
      </c>
    </row>
    <row r="24" spans="1:10" x14ac:dyDescent="0.2">
      <c r="A24" s="443">
        <v>18</v>
      </c>
      <c r="B24" s="450" t="s">
        <v>289</v>
      </c>
      <c r="C24" s="439"/>
      <c r="D24" s="475">
        <v>521</v>
      </c>
      <c r="E24" s="770">
        <v>16998265</v>
      </c>
      <c r="F24" s="728">
        <v>122054</v>
      </c>
      <c r="G24" s="722">
        <v>20714405</v>
      </c>
      <c r="H24" s="728">
        <v>103573</v>
      </c>
      <c r="I24" s="453">
        <f t="shared" si="0"/>
        <v>1.2186187825639851</v>
      </c>
      <c r="J24" s="537">
        <f t="shared" si="1"/>
        <v>0.84858341389876613</v>
      </c>
    </row>
    <row r="25" spans="1:10" x14ac:dyDescent="0.2">
      <c r="A25" s="443">
        <v>19</v>
      </c>
      <c r="B25" s="448" t="s">
        <v>365</v>
      </c>
      <c r="C25" s="439"/>
      <c r="D25" s="443">
        <v>524.52499999999998</v>
      </c>
      <c r="E25" s="770">
        <v>5722054.4800000004</v>
      </c>
      <c r="F25" s="728">
        <v>41907.33</v>
      </c>
      <c r="G25" s="722">
        <v>6980005.2000000002</v>
      </c>
      <c r="H25" s="728">
        <v>35442.35</v>
      </c>
      <c r="I25" s="453">
        <f t="shared" si="0"/>
        <v>1.2198424926565885</v>
      </c>
      <c r="J25" s="537">
        <f t="shared" si="1"/>
        <v>0.84573152238522464</v>
      </c>
    </row>
    <row r="26" spans="1:10" x14ac:dyDescent="0.2">
      <c r="A26" s="443">
        <v>20</v>
      </c>
      <c r="B26" s="448" t="s">
        <v>324</v>
      </c>
      <c r="C26" s="439"/>
      <c r="D26" s="443">
        <v>527</v>
      </c>
      <c r="E26" s="770">
        <v>134478.5</v>
      </c>
      <c r="F26" s="728"/>
      <c r="G26" s="722">
        <v>79655</v>
      </c>
      <c r="H26" s="728"/>
      <c r="I26" s="453">
        <f t="shared" si="0"/>
        <v>0.59232516722003892</v>
      </c>
      <c r="J26" s="537" t="str">
        <f t="shared" si="1"/>
        <v/>
      </c>
    </row>
    <row r="27" spans="1:10" x14ac:dyDescent="0.2">
      <c r="A27" s="443">
        <v>21</v>
      </c>
      <c r="B27" s="448" t="s">
        <v>325</v>
      </c>
      <c r="C27" s="439"/>
      <c r="D27" s="443">
        <v>527</v>
      </c>
      <c r="E27" s="770">
        <v>17074</v>
      </c>
      <c r="F27" s="728"/>
      <c r="G27" s="722">
        <v>19009.009999999998</v>
      </c>
      <c r="H27" s="728"/>
      <c r="I27" s="453">
        <f t="shared" si="0"/>
        <v>1.113330795361368</v>
      </c>
      <c r="J27" s="537" t="str">
        <f t="shared" si="1"/>
        <v/>
      </c>
    </row>
    <row r="28" spans="1:10" x14ac:dyDescent="0.2">
      <c r="A28" s="443">
        <v>22</v>
      </c>
      <c r="B28" s="448" t="s">
        <v>326</v>
      </c>
      <c r="C28" s="439"/>
      <c r="D28" s="443">
        <v>527</v>
      </c>
      <c r="E28" s="770">
        <v>334800.5</v>
      </c>
      <c r="F28" s="728">
        <v>2441.08</v>
      </c>
      <c r="G28" s="722">
        <v>407871.5</v>
      </c>
      <c r="H28" s="728">
        <v>2071.46</v>
      </c>
      <c r="I28" s="453">
        <f t="shared" si="0"/>
        <v>1.2182523622276549</v>
      </c>
      <c r="J28" s="537">
        <f t="shared" si="1"/>
        <v>0.84858341389876613</v>
      </c>
    </row>
    <row r="29" spans="1:10" x14ac:dyDescent="0.2">
      <c r="A29" s="443">
        <v>23</v>
      </c>
      <c r="B29" s="448" t="s">
        <v>358</v>
      </c>
      <c r="C29" s="439"/>
      <c r="D29" s="443" t="s">
        <v>21</v>
      </c>
      <c r="E29" s="770">
        <v>1000</v>
      </c>
      <c r="F29" s="728"/>
      <c r="G29" s="722">
        <v>5156.13</v>
      </c>
      <c r="H29" s="728"/>
      <c r="I29" s="453">
        <f t="shared" si="0"/>
        <v>5.1561300000000001</v>
      </c>
      <c r="J29" s="537" t="str">
        <f t="shared" si="1"/>
        <v/>
      </c>
    </row>
    <row r="30" spans="1:10" x14ac:dyDescent="0.2">
      <c r="A30" s="443">
        <v>24</v>
      </c>
      <c r="B30" s="448" t="s">
        <v>359</v>
      </c>
      <c r="C30" s="439"/>
      <c r="D30" s="443" t="s">
        <v>296</v>
      </c>
      <c r="E30" s="770">
        <v>20520</v>
      </c>
      <c r="F30" s="728"/>
      <c r="G30" s="722">
        <v>19354</v>
      </c>
      <c r="H30" s="728"/>
      <c r="I30" s="453">
        <f t="shared" si="0"/>
        <v>0.94317738791423</v>
      </c>
      <c r="J30" s="537" t="str">
        <f t="shared" si="1"/>
        <v/>
      </c>
    </row>
    <row r="31" spans="1:10" x14ac:dyDescent="0.2">
      <c r="A31" s="443">
        <v>25</v>
      </c>
      <c r="B31" s="448" t="s">
        <v>360</v>
      </c>
      <c r="C31" s="439"/>
      <c r="D31" s="443" t="s">
        <v>22</v>
      </c>
      <c r="E31" s="770">
        <v>1276186.42</v>
      </c>
      <c r="F31" s="728">
        <v>2793</v>
      </c>
      <c r="G31" s="723">
        <f>SUM(G33+G32)</f>
        <v>1835192.67</v>
      </c>
      <c r="H31" s="729">
        <f>SUM(H32)</f>
        <v>2852</v>
      </c>
      <c r="I31" s="453">
        <f t="shared" si="0"/>
        <v>1.4380286776598046</v>
      </c>
      <c r="J31" s="537">
        <f t="shared" si="1"/>
        <v>1.021124239169352</v>
      </c>
    </row>
    <row r="32" spans="1:10" ht="12" customHeight="1" x14ac:dyDescent="0.2">
      <c r="A32" s="443">
        <v>26</v>
      </c>
      <c r="B32" s="448" t="s">
        <v>366</v>
      </c>
      <c r="C32" s="391">
        <v>551</v>
      </c>
      <c r="D32" s="444">
        <v>551</v>
      </c>
      <c r="E32" s="770">
        <v>551120</v>
      </c>
      <c r="F32" s="728">
        <v>2793</v>
      </c>
      <c r="G32" s="724">
        <v>556667</v>
      </c>
      <c r="H32" s="730">
        <v>2852</v>
      </c>
      <c r="I32" s="453">
        <f t="shared" si="0"/>
        <v>1.0100649586296995</v>
      </c>
      <c r="J32" s="537">
        <f t="shared" si="1"/>
        <v>1.021124239169352</v>
      </c>
    </row>
    <row r="33" spans="1:10" ht="12" customHeight="1" x14ac:dyDescent="0.2">
      <c r="A33" s="443">
        <v>27</v>
      </c>
      <c r="B33" s="448" t="s">
        <v>367</v>
      </c>
      <c r="C33" s="391"/>
      <c r="D33" s="444">
        <v>558</v>
      </c>
      <c r="E33" s="770">
        <v>725066.42</v>
      </c>
      <c r="F33" s="728"/>
      <c r="G33" s="724">
        <v>1278525.67</v>
      </c>
      <c r="H33" s="731"/>
      <c r="I33" s="453">
        <f t="shared" si="0"/>
        <v>1.7633221381290831</v>
      </c>
      <c r="J33" s="537" t="str">
        <f t="shared" si="1"/>
        <v/>
      </c>
    </row>
    <row r="34" spans="1:10" x14ac:dyDescent="0.2">
      <c r="A34" s="443">
        <v>28</v>
      </c>
      <c r="B34" s="448" t="s">
        <v>361</v>
      </c>
      <c r="C34" s="439"/>
      <c r="D34" s="471" t="s">
        <v>316</v>
      </c>
      <c r="E34" s="771">
        <v>2537.06</v>
      </c>
      <c r="F34" s="732"/>
      <c r="G34" s="725"/>
      <c r="H34" s="732"/>
      <c r="I34" s="453">
        <f t="shared" si="0"/>
        <v>0</v>
      </c>
      <c r="J34" s="537" t="str">
        <f t="shared" si="1"/>
        <v/>
      </c>
    </row>
    <row r="35" spans="1:10" ht="13.5" thickBot="1" x14ac:dyDescent="0.25">
      <c r="A35" s="445">
        <v>29</v>
      </c>
      <c r="B35" s="451" t="s">
        <v>362</v>
      </c>
      <c r="C35" s="470"/>
      <c r="D35" s="445" t="s">
        <v>315</v>
      </c>
      <c r="E35" s="772"/>
      <c r="F35" s="773"/>
      <c r="G35" s="726"/>
      <c r="H35" s="733"/>
      <c r="I35" s="493" t="str">
        <f t="shared" si="0"/>
        <v/>
      </c>
      <c r="J35" s="538" t="str">
        <f t="shared" si="1"/>
        <v/>
      </c>
    </row>
    <row r="36" spans="1:10" ht="13.5" thickBot="1" x14ac:dyDescent="0.25">
      <c r="A36" s="410">
        <v>28</v>
      </c>
      <c r="B36" s="411" t="s">
        <v>363</v>
      </c>
      <c r="C36" s="386"/>
      <c r="D36" s="472"/>
      <c r="E36" s="774">
        <f>E7+E11+E18+E23+E29+E30+E31+E34+E35</f>
        <v>29577849.309999999</v>
      </c>
      <c r="F36" s="717">
        <f>F7+F11+F18+F23+F29+F30+F31+F34+F35</f>
        <v>539126</v>
      </c>
      <c r="G36" s="774">
        <f>G7+G18+G23+G29+G30+G31+G34+G35</f>
        <v>33697811.289999999</v>
      </c>
      <c r="H36" s="717">
        <f>H7+H18+H23+H29+H30+H31+H34+H35</f>
        <v>475032</v>
      </c>
      <c r="I36" s="775">
        <f>IF(E36&gt;0,G36/E36,"")</f>
        <v>1.1392921417923068</v>
      </c>
      <c r="J36" s="775">
        <f>IF(F36&gt;0,H36/F36,"")</f>
        <v>0.88111498981685177</v>
      </c>
    </row>
    <row r="37" spans="1:10" hidden="1" x14ac:dyDescent="0.2">
      <c r="H37" s="385"/>
    </row>
    <row r="38" spans="1:10" ht="13.5" thickBot="1" x14ac:dyDescent="0.25">
      <c r="J38" s="3" t="s">
        <v>202</v>
      </c>
    </row>
    <row r="39" spans="1:10" ht="13.5" thickBot="1" x14ac:dyDescent="0.25">
      <c r="A39" s="814" t="s">
        <v>216</v>
      </c>
      <c r="B39" s="815" t="s">
        <v>212</v>
      </c>
      <c r="C39" s="816"/>
      <c r="D39" s="817"/>
      <c r="E39" s="824" t="s">
        <v>445</v>
      </c>
      <c r="F39" s="825"/>
      <c r="G39" s="828" t="s">
        <v>461</v>
      </c>
      <c r="H39" s="829"/>
      <c r="I39" s="797" t="s">
        <v>350</v>
      </c>
      <c r="J39" s="794" t="s">
        <v>350</v>
      </c>
    </row>
    <row r="40" spans="1:10" ht="24.75" thickBot="1" x14ac:dyDescent="0.25">
      <c r="A40" s="800"/>
      <c r="B40" s="818"/>
      <c r="C40" s="819"/>
      <c r="D40" s="820"/>
      <c r="E40" s="431" t="s">
        <v>348</v>
      </c>
      <c r="F40" s="719" t="s">
        <v>349</v>
      </c>
      <c r="G40" s="718" t="s">
        <v>348</v>
      </c>
      <c r="H40" s="737" t="s">
        <v>349</v>
      </c>
      <c r="I40" s="811"/>
      <c r="J40" s="800"/>
    </row>
    <row r="41" spans="1:10" ht="14.25" customHeight="1" thickBot="1" x14ac:dyDescent="0.25">
      <c r="A41" s="801"/>
      <c r="B41" s="821"/>
      <c r="C41" s="822"/>
      <c r="D41" s="823"/>
      <c r="E41" s="718">
        <v>1</v>
      </c>
      <c r="F41" s="735">
        <v>2</v>
      </c>
      <c r="G41" s="431">
        <v>3</v>
      </c>
      <c r="H41" s="719">
        <v>4</v>
      </c>
      <c r="I41" s="430" t="s">
        <v>334</v>
      </c>
      <c r="J41" s="427" t="s">
        <v>335</v>
      </c>
    </row>
    <row r="42" spans="1:10" ht="15" customHeight="1" thickBot="1" x14ac:dyDescent="0.25">
      <c r="A42" s="21">
        <v>1</v>
      </c>
      <c r="B42" s="830" t="s">
        <v>364</v>
      </c>
      <c r="C42" s="831"/>
      <c r="D42" s="832"/>
      <c r="E42" s="734">
        <v>58296.32</v>
      </c>
      <c r="F42" s="736"/>
      <c r="G42" s="432">
        <v>72702.64</v>
      </c>
      <c r="H42" s="433"/>
      <c r="I42" s="277">
        <f>IF(E42&gt;0,G42/E42,"")</f>
        <v>1.2471222883365536</v>
      </c>
      <c r="J42" s="434" t="str">
        <f>IF(F42&gt;0,H42/F42,"")</f>
        <v/>
      </c>
    </row>
    <row r="43" spans="1:10" x14ac:dyDescent="0.2">
      <c r="B43" s="15" t="s">
        <v>24</v>
      </c>
      <c r="C43" s="15"/>
    </row>
    <row r="44" spans="1:10" x14ac:dyDescent="0.2">
      <c r="A44" s="23" t="s">
        <v>532</v>
      </c>
      <c r="B44" s="23"/>
      <c r="E44" s="15"/>
    </row>
    <row r="45" spans="1:10" x14ac:dyDescent="0.2">
      <c r="C45" s="17"/>
      <c r="E45" s="15"/>
    </row>
  </sheetData>
  <mergeCells count="16">
    <mergeCell ref="B42:D42"/>
    <mergeCell ref="A1:D1"/>
    <mergeCell ref="A2:B2"/>
    <mergeCell ref="A4:A6"/>
    <mergeCell ref="B4:B6"/>
    <mergeCell ref="D4:D6"/>
    <mergeCell ref="I39:I40"/>
    <mergeCell ref="J39:J40"/>
    <mergeCell ref="E4:F4"/>
    <mergeCell ref="A39:A41"/>
    <mergeCell ref="B39:D41"/>
    <mergeCell ref="E39:F39"/>
    <mergeCell ref="G4:H4"/>
    <mergeCell ref="I4:I5"/>
    <mergeCell ref="J4:J5"/>
    <mergeCell ref="G39:H39"/>
  </mergeCells>
  <phoneticPr fontId="3" type="noConversion"/>
  <pageMargins left="0.63" right="0.31496062992125984" top="0.54" bottom="0.32" header="0.2" footer="0.3"/>
  <pageSetup paperSize="9"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opLeftCell="A16" zoomScale="90" zoomScaleNormal="90" workbookViewId="0">
      <selection activeCell="M35" sqref="M35"/>
    </sheetView>
  </sheetViews>
  <sheetFormatPr defaultRowHeight="12.75" x14ac:dyDescent="0.2"/>
  <cols>
    <col min="1" max="1" width="38.7109375" style="290" customWidth="1"/>
    <col min="2" max="2" width="23.85546875" style="290" customWidth="1"/>
    <col min="3" max="3" width="14.140625" style="290" customWidth="1"/>
    <col min="4" max="4" width="24.5703125" style="290" customWidth="1"/>
    <col min="5" max="5" width="14.140625" style="290" customWidth="1"/>
    <col min="6" max="16384" width="9.140625" style="290"/>
  </cols>
  <sheetData>
    <row r="1" spans="1:5" ht="15.75" x14ac:dyDescent="0.25">
      <c r="A1" s="837"/>
      <c r="B1" s="837"/>
      <c r="C1" s="837"/>
      <c r="D1" s="3" t="s">
        <v>247</v>
      </c>
      <c r="E1"/>
    </row>
    <row r="2" spans="1:5" x14ac:dyDescent="0.2">
      <c r="E2"/>
    </row>
    <row r="3" spans="1:5" ht="15" x14ac:dyDescent="0.25">
      <c r="A3" s="838" t="s">
        <v>462</v>
      </c>
      <c r="B3" s="839"/>
      <c r="C3" s="839"/>
      <c r="D3" s="839"/>
      <c r="E3"/>
    </row>
    <row r="4" spans="1:5" x14ac:dyDescent="0.2">
      <c r="A4"/>
      <c r="B4"/>
      <c r="C4"/>
      <c r="D4" s="4"/>
      <c r="E4"/>
    </row>
    <row r="5" spans="1:5" x14ac:dyDescent="0.2">
      <c r="A5" s="833" t="s">
        <v>505</v>
      </c>
      <c r="B5" s="833"/>
      <c r="C5"/>
      <c r="E5"/>
    </row>
    <row r="6" spans="1:5" ht="15" x14ac:dyDescent="0.2">
      <c r="A6" s="293"/>
      <c r="B6" s="294"/>
      <c r="C6"/>
      <c r="D6" s="3"/>
      <c r="E6"/>
    </row>
    <row r="7" spans="1:5" x14ac:dyDescent="0.2">
      <c r="A7"/>
      <c r="B7"/>
      <c r="C7"/>
      <c r="D7"/>
      <c r="E7"/>
    </row>
    <row r="8" spans="1:5" ht="24.75" customHeight="1" x14ac:dyDescent="0.25">
      <c r="A8" s="295" t="s">
        <v>317</v>
      </c>
      <c r="B8"/>
      <c r="C8"/>
      <c r="D8"/>
      <c r="E8"/>
    </row>
    <row r="9" spans="1:5" ht="13.5" thickBot="1" x14ac:dyDescent="0.25">
      <c r="A9"/>
      <c r="B9"/>
      <c r="C9"/>
      <c r="D9"/>
      <c r="E9"/>
    </row>
    <row r="10" spans="1:5" ht="22.5" customHeight="1" thickBot="1" x14ac:dyDescent="0.25">
      <c r="A10" s="461" t="s">
        <v>322</v>
      </c>
      <c r="B10" s="550" t="s">
        <v>396</v>
      </c>
      <c r="C10"/>
      <c r="D10"/>
      <c r="E10"/>
    </row>
    <row r="11" spans="1:5" ht="17.25" customHeight="1" x14ac:dyDescent="0.2">
      <c r="A11" s="462" t="s">
        <v>218</v>
      </c>
      <c r="B11" s="468">
        <v>72702.64</v>
      </c>
      <c r="C11"/>
      <c r="D11"/>
      <c r="E11"/>
    </row>
    <row r="12" spans="1:5" ht="17.25" customHeight="1" x14ac:dyDescent="0.2">
      <c r="A12" s="463" t="s">
        <v>219</v>
      </c>
      <c r="B12" s="476">
        <v>0</v>
      </c>
      <c r="C12"/>
      <c r="D12"/>
      <c r="E12"/>
    </row>
    <row r="13" spans="1:5" ht="17.25" customHeight="1" thickBot="1" x14ac:dyDescent="0.25">
      <c r="A13" s="13" t="s">
        <v>150</v>
      </c>
      <c r="B13" s="477">
        <f>B11+B12</f>
        <v>72702.64</v>
      </c>
      <c r="C13"/>
      <c r="D13"/>
      <c r="E13"/>
    </row>
    <row r="14" spans="1:5" x14ac:dyDescent="0.2">
      <c r="A14"/>
      <c r="B14"/>
      <c r="C14"/>
      <c r="D14"/>
      <c r="E14"/>
    </row>
    <row r="15" spans="1:5" x14ac:dyDescent="0.2">
      <c r="A15"/>
      <c r="B15"/>
      <c r="C15"/>
      <c r="D15"/>
      <c r="E15"/>
    </row>
    <row r="16" spans="1:5" x14ac:dyDescent="0.2">
      <c r="A16"/>
      <c r="B16"/>
      <c r="C16"/>
      <c r="D16"/>
      <c r="E16"/>
    </row>
    <row r="17" spans="1:5" ht="26.25" customHeight="1" x14ac:dyDescent="0.25">
      <c r="A17" s="297" t="s">
        <v>318</v>
      </c>
      <c r="B17"/>
      <c r="C17"/>
      <c r="D17"/>
      <c r="E17"/>
    </row>
    <row r="18" spans="1:5" ht="13.5" thickBot="1" x14ac:dyDescent="0.25">
      <c r="A18"/>
      <c r="B18"/>
      <c r="C18"/>
      <c r="D18"/>
      <c r="E18"/>
    </row>
    <row r="19" spans="1:5" ht="22.5" customHeight="1" thickBot="1" x14ac:dyDescent="0.25">
      <c r="A19" s="461" t="s">
        <v>30</v>
      </c>
      <c r="B19" s="550" t="s">
        <v>396</v>
      </c>
      <c r="C19"/>
      <c r="D19"/>
      <c r="E19"/>
    </row>
    <row r="20" spans="1:5" ht="17.25" customHeight="1" thickBot="1" x14ac:dyDescent="0.25">
      <c r="A20" s="187" t="s">
        <v>220</v>
      </c>
      <c r="B20" s="478">
        <v>0</v>
      </c>
      <c r="C20"/>
      <c r="D20"/>
      <c r="E20"/>
    </row>
    <row r="21" spans="1:5" ht="17.25" customHeight="1" x14ac:dyDescent="0.2">
      <c r="A21" s="296" t="s">
        <v>221</v>
      </c>
      <c r="B21" s="468">
        <v>0</v>
      </c>
      <c r="C21"/>
      <c r="D21"/>
      <c r="E21"/>
    </row>
    <row r="22" spans="1:5" ht="17.25" customHeight="1" x14ac:dyDescent="0.2">
      <c r="A22" s="464" t="s">
        <v>222</v>
      </c>
      <c r="B22" s="479">
        <v>0</v>
      </c>
      <c r="C22"/>
      <c r="D22"/>
      <c r="E22"/>
    </row>
    <row r="23" spans="1:5" ht="17.25" customHeight="1" thickBot="1" x14ac:dyDescent="0.25">
      <c r="A23" s="465" t="s">
        <v>233</v>
      </c>
      <c r="B23" s="480">
        <v>0</v>
      </c>
      <c r="C23"/>
      <c r="D23"/>
      <c r="E23"/>
    </row>
    <row r="24" spans="1:5" ht="17.25" customHeight="1" x14ac:dyDescent="0.2">
      <c r="A24" s="11"/>
      <c r="B24" s="570"/>
      <c r="C24"/>
      <c r="D24"/>
      <c r="E24"/>
    </row>
    <row r="25" spans="1:5" x14ac:dyDescent="0.2">
      <c r="A25" s="11"/>
      <c r="B25" s="11"/>
      <c r="C25"/>
      <c r="D25"/>
      <c r="E25"/>
    </row>
    <row r="26" spans="1:5" hidden="1" x14ac:dyDescent="0.2">
      <c r="A26"/>
      <c r="B26"/>
      <c r="C26"/>
      <c r="D26"/>
      <c r="E26"/>
    </row>
    <row r="27" spans="1:5" hidden="1" x14ac:dyDescent="0.2">
      <c r="A27"/>
      <c r="B27"/>
      <c r="C27"/>
      <c r="D27"/>
      <c r="E27"/>
    </row>
    <row r="28" spans="1:5" hidden="1" x14ac:dyDescent="0.2">
      <c r="A28"/>
      <c r="B28"/>
      <c r="C28"/>
      <c r="D28"/>
      <c r="E28"/>
    </row>
    <row r="29" spans="1:5" ht="55.5" customHeight="1" thickBot="1" x14ac:dyDescent="0.3">
      <c r="A29" s="297" t="s">
        <v>319</v>
      </c>
      <c r="B29"/>
      <c r="C29"/>
    </row>
    <row r="30" spans="1:5" ht="13.5" thickBot="1" x14ac:dyDescent="0.25">
      <c r="A30"/>
      <c r="B30"/>
      <c r="C30"/>
      <c r="D30" s="550" t="s">
        <v>396</v>
      </c>
      <c r="E30" s="298"/>
    </row>
    <row r="31" spans="1:5" ht="41.25" customHeight="1" thickBot="1" x14ac:dyDescent="0.25">
      <c r="A31" s="461" t="s">
        <v>30</v>
      </c>
      <c r="B31" s="291" t="s">
        <v>463</v>
      </c>
      <c r="C31" s="291" t="s">
        <v>321</v>
      </c>
      <c r="D31" s="299" t="s">
        <v>234</v>
      </c>
      <c r="E31"/>
    </row>
    <row r="32" spans="1:5" ht="14.1" customHeight="1" x14ac:dyDescent="0.2">
      <c r="A32" s="296"/>
      <c r="B32" s="292">
        <v>1</v>
      </c>
      <c r="C32" s="292">
        <v>2</v>
      </c>
      <c r="D32" s="292">
        <v>3</v>
      </c>
      <c r="E32" s="240"/>
    </row>
    <row r="33" spans="1:5" ht="14.1" customHeight="1" x14ac:dyDescent="0.2">
      <c r="A33" s="466" t="s">
        <v>292</v>
      </c>
      <c r="B33" s="476">
        <v>29960.080000000002</v>
      </c>
      <c r="C33" s="476">
        <v>65432.639999999999</v>
      </c>
      <c r="D33" s="476">
        <f>SUM(B33+C33)</f>
        <v>95392.72</v>
      </c>
      <c r="E33" s="11"/>
    </row>
    <row r="34" spans="1:5" ht="14.1" customHeight="1" x14ac:dyDescent="0.2">
      <c r="A34" s="279" t="s">
        <v>276</v>
      </c>
      <c r="B34" s="476">
        <v>0</v>
      </c>
      <c r="C34" s="476">
        <v>7270</v>
      </c>
      <c r="D34" s="476">
        <f>SUM(B34:C34)</f>
        <v>7270</v>
      </c>
      <c r="E34" s="11"/>
    </row>
    <row r="35" spans="1:5" ht="14.1" customHeight="1" thickBot="1" x14ac:dyDescent="0.25">
      <c r="A35" s="467" t="s">
        <v>223</v>
      </c>
      <c r="B35" s="482" t="s">
        <v>23</v>
      </c>
      <c r="C35" s="480"/>
      <c r="D35" s="482" t="s">
        <v>23</v>
      </c>
      <c r="E35" s="11"/>
    </row>
    <row r="36" spans="1:5" ht="19.5" customHeight="1" thickBot="1" x14ac:dyDescent="0.25">
      <c r="A36" s="187" t="s">
        <v>150</v>
      </c>
      <c r="B36" s="483" t="s">
        <v>23</v>
      </c>
      <c r="C36" s="481">
        <f>C33+C34+C35</f>
        <v>72702.64</v>
      </c>
      <c r="D36" s="483" t="s">
        <v>23</v>
      </c>
      <c r="E36" s="11"/>
    </row>
    <row r="37" spans="1:5" x14ac:dyDescent="0.2">
      <c r="A37"/>
      <c r="B37"/>
      <c r="C37"/>
      <c r="D37"/>
      <c r="E37"/>
    </row>
    <row r="38" spans="1:5" x14ac:dyDescent="0.2">
      <c r="A38" s="300" t="s">
        <v>320</v>
      </c>
      <c r="B38"/>
      <c r="C38"/>
      <c r="D38"/>
      <c r="E38"/>
    </row>
    <row r="39" spans="1:5" x14ac:dyDescent="0.2">
      <c r="A39"/>
      <c r="B39"/>
      <c r="C39"/>
      <c r="D39"/>
      <c r="E39"/>
    </row>
    <row r="40" spans="1:5" x14ac:dyDescent="0.2">
      <c r="A40"/>
      <c r="B40"/>
      <c r="C40"/>
      <c r="D40"/>
      <c r="E40"/>
    </row>
    <row r="41" spans="1:5" x14ac:dyDescent="0.2">
      <c r="A41" t="s">
        <v>533</v>
      </c>
      <c r="B41" t="s">
        <v>534</v>
      </c>
      <c r="C41"/>
      <c r="D41" t="s">
        <v>512</v>
      </c>
      <c r="E41"/>
    </row>
    <row r="42" spans="1:5" x14ac:dyDescent="0.2">
      <c r="A42"/>
      <c r="B42" t="s">
        <v>507</v>
      </c>
      <c r="C42"/>
      <c r="D42"/>
      <c r="E42"/>
    </row>
  </sheetData>
  <mergeCells count="3">
    <mergeCell ref="A1:C1"/>
    <mergeCell ref="A3:D3"/>
    <mergeCell ref="A5:B5"/>
  </mergeCells>
  <phoneticPr fontId="38" type="noConversion"/>
  <printOptions horizontalCentered="1" verticalCentered="1"/>
  <pageMargins left="0.25" right="0.25" top="0.75" bottom="0.75" header="0.3" footer="0.3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80" zoomScaleNormal="80" workbookViewId="0">
      <selection activeCell="B37" sqref="B37"/>
    </sheetView>
  </sheetViews>
  <sheetFormatPr defaultRowHeight="12.75" x14ac:dyDescent="0.2"/>
  <cols>
    <col min="1" max="1" width="7.7109375" customWidth="1"/>
    <col min="2" max="2" width="39.28515625" customWidth="1"/>
    <col min="3" max="3" width="14.7109375" customWidth="1"/>
    <col min="4" max="4" width="13" customWidth="1"/>
    <col min="5" max="5" width="13.140625" customWidth="1"/>
    <col min="6" max="6" width="11.5703125" customWidth="1"/>
    <col min="9" max="9" width="11.42578125" bestFit="1" customWidth="1"/>
  </cols>
  <sheetData>
    <row r="1" spans="1:7" x14ac:dyDescent="0.2">
      <c r="A1" s="24"/>
      <c r="B1" s="24"/>
      <c r="C1" s="24"/>
      <c r="E1" s="3" t="s">
        <v>333</v>
      </c>
    </row>
    <row r="2" spans="1:7" ht="25.5" customHeight="1" x14ac:dyDescent="0.25">
      <c r="A2" s="390" t="s">
        <v>464</v>
      </c>
      <c r="C2" s="24"/>
      <c r="D2" s="24"/>
    </row>
    <row r="3" spans="1:7" ht="15.75" x14ac:dyDescent="0.25">
      <c r="A3" s="24" t="s">
        <v>282</v>
      </c>
      <c r="B3" s="28"/>
      <c r="C3" s="27"/>
      <c r="D3" s="24"/>
    </row>
    <row r="4" spans="1:7" ht="15" x14ac:dyDescent="0.2">
      <c r="B4" s="30"/>
      <c r="C4" s="30"/>
      <c r="D4" s="31"/>
    </row>
    <row r="5" spans="1:7" x14ac:dyDescent="0.2">
      <c r="A5" s="229" t="s">
        <v>505</v>
      </c>
      <c r="B5" s="229"/>
      <c r="G5" s="231"/>
    </row>
    <row r="6" spans="1:7" ht="13.5" thickBot="1" x14ac:dyDescent="0.25">
      <c r="E6" s="3" t="s">
        <v>396</v>
      </c>
    </row>
    <row r="7" spans="1:7" ht="12.75" customHeight="1" thickBot="1" x14ac:dyDescent="0.25">
      <c r="A7" s="840" t="s">
        <v>214</v>
      </c>
      <c r="B7" s="841" t="s">
        <v>213</v>
      </c>
      <c r="C7" s="843" t="s">
        <v>302</v>
      </c>
      <c r="D7" s="845" t="s">
        <v>283</v>
      </c>
      <c r="E7" s="846"/>
    </row>
    <row r="8" spans="1:7" ht="56.25" customHeight="1" thickBot="1" x14ac:dyDescent="0.25">
      <c r="A8" s="801"/>
      <c r="B8" s="842"/>
      <c r="C8" s="844"/>
      <c r="D8" s="373" t="s">
        <v>284</v>
      </c>
      <c r="E8" s="591" t="s">
        <v>285</v>
      </c>
    </row>
    <row r="9" spans="1:7" ht="13.5" thickBot="1" x14ac:dyDescent="0.25">
      <c r="A9" s="380">
        <v>1</v>
      </c>
      <c r="B9" s="374">
        <v>2</v>
      </c>
      <c r="C9" s="278">
        <v>3</v>
      </c>
      <c r="D9" s="274">
        <v>4</v>
      </c>
      <c r="E9" s="410">
        <v>5</v>
      </c>
    </row>
    <row r="10" spans="1:7" ht="20.100000000000001" customHeight="1" x14ac:dyDescent="0.2">
      <c r="A10" s="273">
        <v>21</v>
      </c>
      <c r="B10" s="260" t="s">
        <v>536</v>
      </c>
      <c r="C10" s="484">
        <v>2466127.36</v>
      </c>
      <c r="D10" s="485">
        <v>0</v>
      </c>
      <c r="E10" s="479">
        <v>0</v>
      </c>
    </row>
    <row r="11" spans="1:7" ht="20.100000000000001" customHeight="1" x14ac:dyDescent="0.2">
      <c r="A11" s="279"/>
      <c r="B11" s="261"/>
      <c r="C11" s="486">
        <v>349503</v>
      </c>
      <c r="D11" s="487">
        <v>0</v>
      </c>
      <c r="E11" s="476">
        <v>0</v>
      </c>
    </row>
    <row r="12" spans="1:7" ht="20.100000000000001" customHeight="1" x14ac:dyDescent="0.2">
      <c r="A12" s="279"/>
      <c r="B12" s="261"/>
      <c r="C12" s="486"/>
      <c r="D12" s="487"/>
      <c r="E12" s="476"/>
    </row>
    <row r="13" spans="1:7" ht="20.100000000000001" customHeight="1" x14ac:dyDescent="0.2">
      <c r="A13" s="279"/>
      <c r="B13" s="261"/>
      <c r="C13" s="486"/>
      <c r="D13" s="487"/>
      <c r="E13" s="476"/>
    </row>
    <row r="14" spans="1:7" ht="20.100000000000001" customHeight="1" x14ac:dyDescent="0.2">
      <c r="A14" s="279"/>
      <c r="B14" s="261"/>
      <c r="C14" s="486"/>
      <c r="D14" s="593"/>
      <c r="E14" s="476"/>
    </row>
    <row r="15" spans="1:7" ht="20.100000000000001" customHeight="1" x14ac:dyDescent="0.2">
      <c r="A15" s="279"/>
      <c r="B15" s="261"/>
      <c r="C15" s="486"/>
      <c r="D15" s="593"/>
      <c r="E15" s="476"/>
    </row>
    <row r="16" spans="1:7" ht="20.100000000000001" customHeight="1" x14ac:dyDescent="0.2">
      <c r="A16" s="279"/>
      <c r="B16" s="261"/>
      <c r="C16" s="486"/>
      <c r="D16" s="487"/>
      <c r="E16" s="476"/>
    </row>
    <row r="17" spans="1:9" ht="20.100000000000001" customHeight="1" x14ac:dyDescent="0.2">
      <c r="A17" s="279"/>
      <c r="B17" s="261"/>
      <c r="C17" s="486"/>
      <c r="D17" s="487"/>
      <c r="E17" s="592"/>
    </row>
    <row r="18" spans="1:9" ht="20.100000000000001" customHeight="1" x14ac:dyDescent="0.2">
      <c r="A18" s="279"/>
      <c r="B18" s="261"/>
      <c r="C18" s="486"/>
      <c r="D18" s="487"/>
      <c r="E18" s="476"/>
    </row>
    <row r="19" spans="1:9" ht="20.100000000000001" customHeight="1" thickBot="1" x14ac:dyDescent="0.25">
      <c r="A19" s="280"/>
      <c r="B19" s="276"/>
      <c r="C19" s="488"/>
      <c r="D19" s="489"/>
      <c r="E19" s="480"/>
    </row>
    <row r="20" spans="1:9" ht="20.100000000000001" customHeight="1" thickBot="1" x14ac:dyDescent="0.25">
      <c r="A20" s="275"/>
      <c r="B20" s="277" t="s">
        <v>117</v>
      </c>
      <c r="C20" s="490">
        <f>SUM(C10:C19)</f>
        <v>2815630.36</v>
      </c>
      <c r="D20" s="539">
        <f>SUM(D10:D19)</f>
        <v>0</v>
      </c>
      <c r="E20" s="490">
        <f>SUM(E10:E19)</f>
        <v>0</v>
      </c>
      <c r="I20" s="793"/>
    </row>
    <row r="21" spans="1:9" ht="13.5" thickBot="1" x14ac:dyDescent="0.25"/>
    <row r="22" spans="1:9" ht="13.5" thickBot="1" x14ac:dyDescent="0.25">
      <c r="A22" s="188" t="s">
        <v>286</v>
      </c>
      <c r="B22" s="188"/>
      <c r="D22" s="187">
        <v>44.4</v>
      </c>
    </row>
    <row r="23" spans="1:9" x14ac:dyDescent="0.2">
      <c r="A23" s="188" t="s">
        <v>287</v>
      </c>
      <c r="B23" s="188"/>
    </row>
    <row r="24" spans="1:9" x14ac:dyDescent="0.2">
      <c r="A24" s="188"/>
      <c r="B24" s="188"/>
    </row>
    <row r="25" spans="1:9" ht="13.5" thickBot="1" x14ac:dyDescent="0.25">
      <c r="A25" s="811" t="s">
        <v>496</v>
      </c>
      <c r="B25" s="847"/>
    </row>
    <row r="26" spans="1:9" ht="13.5" thickBot="1" x14ac:dyDescent="0.25">
      <c r="A26" s="461"/>
      <c r="B26" s="741" t="s">
        <v>396</v>
      </c>
    </row>
    <row r="27" spans="1:9" x14ac:dyDescent="0.2">
      <c r="A27" s="462" t="s">
        <v>497</v>
      </c>
      <c r="B27" s="742">
        <v>72702.64</v>
      </c>
    </row>
    <row r="28" spans="1:9" x14ac:dyDescent="0.2">
      <c r="A28" s="463" t="s">
        <v>498</v>
      </c>
      <c r="B28" s="743"/>
    </row>
    <row r="29" spans="1:9" ht="13.5" thickBot="1" x14ac:dyDescent="0.25">
      <c r="A29" s="13" t="s">
        <v>150</v>
      </c>
      <c r="B29" s="744">
        <f>B27+B28</f>
        <v>72702.64</v>
      </c>
    </row>
    <row r="32" spans="1:9" x14ac:dyDescent="0.2">
      <c r="A32" s="100" t="s">
        <v>535</v>
      </c>
      <c r="B32" s="103"/>
      <c r="C32" s="804" t="s">
        <v>520</v>
      </c>
      <c r="D32" s="804"/>
      <c r="E32" s="804"/>
      <c r="F32" s="804"/>
    </row>
    <row r="34" spans="1:1" x14ac:dyDescent="0.2">
      <c r="A34" t="s">
        <v>507</v>
      </c>
    </row>
  </sheetData>
  <mergeCells count="6">
    <mergeCell ref="A7:A8"/>
    <mergeCell ref="B7:B8"/>
    <mergeCell ref="C7:C8"/>
    <mergeCell ref="D7:E7"/>
    <mergeCell ref="A25:B25"/>
    <mergeCell ref="C32:F32"/>
  </mergeCells>
  <pageMargins left="0.42" right="0.35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M70"/>
  <sheetViews>
    <sheetView zoomScale="80" zoomScaleNormal="80" zoomScaleSheetLayoutView="100" workbookViewId="0">
      <selection activeCell="J8" sqref="J8"/>
    </sheetView>
  </sheetViews>
  <sheetFormatPr defaultRowHeight="12.75" x14ac:dyDescent="0.2"/>
  <cols>
    <col min="1" max="1" width="55.28515625" style="571" customWidth="1"/>
    <col min="2" max="2" width="7.140625" style="571" customWidth="1"/>
    <col min="3" max="3" width="9.42578125" style="571" customWidth="1"/>
    <col min="4" max="4" width="6.85546875" style="571" customWidth="1"/>
    <col min="5" max="5" width="15" style="571" customWidth="1"/>
    <col min="6" max="6" width="15.5703125" style="571" customWidth="1"/>
    <col min="7" max="7" width="15.140625" style="571" customWidth="1"/>
    <col min="8" max="8" width="13.42578125" style="571" customWidth="1"/>
    <col min="9" max="9" width="12" style="571" customWidth="1"/>
    <col min="10" max="16384" width="9.140625" style="571"/>
  </cols>
  <sheetData>
    <row r="1" spans="1:13" ht="17.25" customHeight="1" x14ac:dyDescent="0.2">
      <c r="A1" s="571" t="s">
        <v>504</v>
      </c>
      <c r="B1" s="572"/>
      <c r="C1" s="572"/>
      <c r="D1" s="572"/>
      <c r="E1" s="573"/>
      <c r="G1" s="574"/>
      <c r="H1" s="575" t="s">
        <v>431</v>
      </c>
      <c r="I1" s="575"/>
    </row>
    <row r="2" spans="1:13" x14ac:dyDescent="0.2">
      <c r="A2" s="571" t="s">
        <v>421</v>
      </c>
    </row>
    <row r="3" spans="1:13" ht="15.75" customHeight="1" x14ac:dyDescent="0.2"/>
    <row r="4" spans="1:13" x14ac:dyDescent="0.2">
      <c r="A4" s="848" t="s">
        <v>465</v>
      </c>
      <c r="B4" s="848"/>
      <c r="C4" s="848"/>
      <c r="D4" s="848"/>
      <c r="E4" s="848"/>
      <c r="F4" s="848"/>
      <c r="G4" s="848"/>
      <c r="H4" s="848"/>
      <c r="I4" s="576"/>
    </row>
    <row r="5" spans="1:13" ht="15" customHeight="1" x14ac:dyDescent="0.2">
      <c r="A5" s="849" t="s">
        <v>440</v>
      </c>
      <c r="B5" s="849"/>
      <c r="C5" s="849"/>
      <c r="D5" s="849"/>
      <c r="E5" s="849"/>
      <c r="F5" s="849"/>
      <c r="G5" s="849"/>
      <c r="H5" s="849"/>
      <c r="I5" s="578"/>
    </row>
    <row r="6" spans="1:13" x14ac:dyDescent="0.2">
      <c r="A6" s="849" t="s">
        <v>432</v>
      </c>
      <c r="B6" s="849"/>
      <c r="C6" s="849"/>
      <c r="D6" s="849"/>
      <c r="E6" s="849"/>
      <c r="F6" s="849"/>
      <c r="G6" s="849"/>
      <c r="H6" s="849"/>
      <c r="I6" s="577"/>
    </row>
    <row r="7" spans="1:13" ht="13.5" thickBot="1" x14ac:dyDescent="0.25">
      <c r="A7" s="600"/>
      <c r="B7" s="600"/>
      <c r="C7" s="600"/>
      <c r="D7" s="600"/>
      <c r="E7" s="600"/>
      <c r="F7" s="600"/>
      <c r="G7" s="600"/>
      <c r="H7" s="738" t="s">
        <v>396</v>
      </c>
      <c r="I7" s="579"/>
    </row>
    <row r="8" spans="1:13" s="582" customFormat="1" ht="97.5" customHeight="1" thickBot="1" x14ac:dyDescent="0.25">
      <c r="A8" s="662" t="s">
        <v>30</v>
      </c>
      <c r="B8" s="663" t="s">
        <v>422</v>
      </c>
      <c r="C8" s="664" t="s">
        <v>235</v>
      </c>
      <c r="D8" s="665" t="s">
        <v>423</v>
      </c>
      <c r="E8" s="594" t="s">
        <v>484</v>
      </c>
      <c r="F8" s="594" t="s">
        <v>424</v>
      </c>
      <c r="G8" s="594" t="s">
        <v>485</v>
      </c>
      <c r="H8" s="594" t="s">
        <v>425</v>
      </c>
      <c r="I8" s="580"/>
      <c r="J8" s="581"/>
    </row>
    <row r="9" spans="1:13" ht="13.5" thickBot="1" x14ac:dyDescent="0.25">
      <c r="A9" s="666" t="s">
        <v>236</v>
      </c>
      <c r="B9" s="666" t="s">
        <v>237</v>
      </c>
      <c r="C9" s="650" t="s">
        <v>426</v>
      </c>
      <c r="D9" s="666" t="s">
        <v>427</v>
      </c>
      <c r="E9" s="614">
        <v>1</v>
      </c>
      <c r="F9" s="614">
        <v>2</v>
      </c>
      <c r="G9" s="614">
        <v>3</v>
      </c>
      <c r="H9" s="650" t="s">
        <v>238</v>
      </c>
      <c r="I9" s="583"/>
      <c r="J9" s="584"/>
    </row>
    <row r="10" spans="1:13" ht="18" customHeight="1" thickBot="1" x14ac:dyDescent="0.25">
      <c r="A10" s="612" t="s">
        <v>428</v>
      </c>
      <c r="B10" s="613"/>
      <c r="C10" s="614"/>
      <c r="D10" s="613"/>
      <c r="E10" s="615">
        <f>E12+E16+E17+E18+E19+E20+E21+E22+E23++E24+E25+E26+E27+E28+E29+E30+E31</f>
        <v>28279026</v>
      </c>
      <c r="F10" s="615">
        <f>F12+F16+F17+F18+F19+F20+F21+F22+F23++F24+F25+F26+F27+F28+F29+F30+F31</f>
        <v>0</v>
      </c>
      <c r="G10" s="615">
        <f>G12+G16+G17+G18+G19+G20+G21+G22+G23++G24+G25+G26+G27+G28+G29+G30+G31</f>
        <v>28279026</v>
      </c>
      <c r="H10" s="615">
        <f>H12+H16+H17+H18+H19+H20+H21+H22+H23++H24+H25+H26+H27+H28+H29+H30+H31</f>
        <v>0</v>
      </c>
      <c r="I10" s="585"/>
      <c r="J10" s="584"/>
      <c r="M10" s="574"/>
    </row>
    <row r="11" spans="1:13" ht="16.5" customHeight="1" x14ac:dyDescent="0.2">
      <c r="A11" s="667" t="s">
        <v>441</v>
      </c>
      <c r="B11" s="617"/>
      <c r="C11" s="850">
        <v>33353</v>
      </c>
      <c r="D11" s="617"/>
      <c r="E11" s="618"/>
      <c r="F11" s="618"/>
      <c r="G11" s="619"/>
      <c r="H11" s="618"/>
      <c r="I11" s="585"/>
    </row>
    <row r="12" spans="1:13" ht="18" customHeight="1" x14ac:dyDescent="0.2">
      <c r="A12" s="620" t="s">
        <v>260</v>
      </c>
      <c r="B12" s="620"/>
      <c r="C12" s="851"/>
      <c r="D12" s="620"/>
      <c r="E12" s="621">
        <f>SUM(E13:E15)</f>
        <v>28170983</v>
      </c>
      <c r="F12" s="621">
        <f>SUM(F13:F15)</f>
        <v>0</v>
      </c>
      <c r="G12" s="622">
        <f>SUM(G13:G15)</f>
        <v>28170983</v>
      </c>
      <c r="H12" s="621">
        <f t="shared" ref="H12:H31" si="0">E12-F12-G12</f>
        <v>0</v>
      </c>
      <c r="I12" s="586"/>
    </row>
    <row r="13" spans="1:13" ht="18.75" customHeight="1" x14ac:dyDescent="0.2">
      <c r="A13" s="620" t="s">
        <v>389</v>
      </c>
      <c r="B13" s="620"/>
      <c r="C13" s="851"/>
      <c r="D13" s="620"/>
      <c r="E13" s="621">
        <v>20285588</v>
      </c>
      <c r="F13" s="621"/>
      <c r="G13" s="622">
        <v>20285588</v>
      </c>
      <c r="H13" s="621">
        <f t="shared" si="0"/>
        <v>0</v>
      </c>
      <c r="I13" s="586"/>
    </row>
    <row r="14" spans="1:13" ht="18.75" customHeight="1" x14ac:dyDescent="0.2">
      <c r="A14" s="620" t="s">
        <v>394</v>
      </c>
      <c r="B14" s="620"/>
      <c r="C14" s="851"/>
      <c r="D14" s="620"/>
      <c r="E14" s="621">
        <v>164000</v>
      </c>
      <c r="F14" s="621"/>
      <c r="G14" s="622">
        <v>164000</v>
      </c>
      <c r="H14" s="621">
        <f t="shared" si="0"/>
        <v>0</v>
      </c>
      <c r="I14" s="586"/>
    </row>
    <row r="15" spans="1:13" ht="18.75" customHeight="1" x14ac:dyDescent="0.2">
      <c r="A15" s="623" t="s">
        <v>395</v>
      </c>
      <c r="B15" s="623"/>
      <c r="C15" s="852"/>
      <c r="D15" s="623"/>
      <c r="E15" s="624">
        <v>7721395</v>
      </c>
      <c r="F15" s="624"/>
      <c r="G15" s="625">
        <v>7721395</v>
      </c>
      <c r="H15" s="624">
        <f t="shared" si="0"/>
        <v>0</v>
      </c>
      <c r="I15" s="586"/>
    </row>
    <row r="16" spans="1:13" ht="25.5" x14ac:dyDescent="0.2">
      <c r="A16" s="626" t="s">
        <v>489</v>
      </c>
      <c r="B16" s="626"/>
      <c r="C16" s="627" t="s">
        <v>433</v>
      </c>
      <c r="D16" s="626"/>
      <c r="E16" s="628">
        <v>89250</v>
      </c>
      <c r="F16" s="628"/>
      <c r="G16" s="629">
        <v>89250</v>
      </c>
      <c r="H16" s="630">
        <f t="shared" si="0"/>
        <v>0</v>
      </c>
      <c r="I16" s="586"/>
    </row>
    <row r="17" spans="1:9" ht="27" customHeight="1" x14ac:dyDescent="0.2">
      <c r="A17" s="626" t="s">
        <v>490</v>
      </c>
      <c r="B17" s="626"/>
      <c r="C17" s="627">
        <v>33040</v>
      </c>
      <c r="D17" s="626"/>
      <c r="E17" s="628"/>
      <c r="F17" s="628"/>
      <c r="G17" s="629"/>
      <c r="H17" s="631"/>
      <c r="I17" s="586"/>
    </row>
    <row r="18" spans="1:9" ht="20.25" customHeight="1" x14ac:dyDescent="0.2">
      <c r="A18" s="626" t="s">
        <v>491</v>
      </c>
      <c r="B18" s="626"/>
      <c r="C18" s="627">
        <v>33070</v>
      </c>
      <c r="D18" s="626"/>
      <c r="E18" s="628"/>
      <c r="F18" s="628"/>
      <c r="G18" s="629"/>
      <c r="H18" s="631">
        <f t="shared" si="0"/>
        <v>0</v>
      </c>
      <c r="I18" s="586"/>
    </row>
    <row r="19" spans="1:9" ht="21.75" customHeight="1" x14ac:dyDescent="0.2">
      <c r="A19" s="626" t="s">
        <v>447</v>
      </c>
      <c r="B19" s="626"/>
      <c r="C19" s="627">
        <v>33071</v>
      </c>
      <c r="D19" s="626"/>
      <c r="E19" s="628"/>
      <c r="F19" s="628"/>
      <c r="G19" s="629"/>
      <c r="H19" s="631">
        <f t="shared" si="0"/>
        <v>0</v>
      </c>
      <c r="I19" s="586"/>
    </row>
    <row r="20" spans="1:9" ht="22.5" customHeight="1" x14ac:dyDescent="0.2">
      <c r="A20" s="626" t="s">
        <v>448</v>
      </c>
      <c r="B20" s="626"/>
      <c r="C20" s="627">
        <v>33075</v>
      </c>
      <c r="D20" s="626"/>
      <c r="E20" s="628"/>
      <c r="F20" s="628"/>
      <c r="G20" s="629"/>
      <c r="H20" s="631">
        <f t="shared" si="0"/>
        <v>0</v>
      </c>
      <c r="I20" s="586"/>
    </row>
    <row r="21" spans="1:9" ht="29.25" customHeight="1" x14ac:dyDescent="0.2">
      <c r="A21" s="739" t="s">
        <v>492</v>
      </c>
      <c r="B21" s="739"/>
      <c r="C21" s="740">
        <v>33079</v>
      </c>
      <c r="D21" s="632"/>
      <c r="E21" s="634">
        <v>18793</v>
      </c>
      <c r="F21" s="634"/>
      <c r="G21" s="635">
        <v>18793</v>
      </c>
      <c r="H21" s="631">
        <f t="shared" si="0"/>
        <v>0</v>
      </c>
      <c r="I21" s="586"/>
    </row>
    <row r="22" spans="1:9" ht="38.25" x14ac:dyDescent="0.2">
      <c r="A22" s="739" t="s">
        <v>493</v>
      </c>
      <c r="B22" s="739"/>
      <c r="C22" s="740">
        <v>33080</v>
      </c>
      <c r="D22" s="632"/>
      <c r="E22" s="634"/>
      <c r="F22" s="634"/>
      <c r="G22" s="635"/>
      <c r="H22" s="631">
        <f t="shared" si="0"/>
        <v>0</v>
      </c>
      <c r="I22" s="586"/>
    </row>
    <row r="23" spans="1:9" ht="27.75" customHeight="1" x14ac:dyDescent="0.2">
      <c r="A23" s="626" t="s">
        <v>494</v>
      </c>
      <c r="B23" s="626"/>
      <c r="C23" s="627" t="s">
        <v>442</v>
      </c>
      <c r="D23" s="632"/>
      <c r="E23" s="634"/>
      <c r="F23" s="634"/>
      <c r="G23" s="635"/>
      <c r="H23" s="631">
        <f t="shared" si="0"/>
        <v>0</v>
      </c>
      <c r="I23" s="586"/>
    </row>
    <row r="24" spans="1:9" ht="24" customHeight="1" x14ac:dyDescent="0.2">
      <c r="A24" s="626" t="s">
        <v>434</v>
      </c>
      <c r="B24" s="626"/>
      <c r="C24" s="627" t="s">
        <v>435</v>
      </c>
      <c r="D24" s="632"/>
      <c r="E24" s="634"/>
      <c r="F24" s="634"/>
      <c r="G24" s="635"/>
      <c r="H24" s="631">
        <f t="shared" si="0"/>
        <v>0</v>
      </c>
      <c r="I24" s="586"/>
    </row>
    <row r="25" spans="1:9" ht="27.75" customHeight="1" x14ac:dyDescent="0.2">
      <c r="A25" s="632" t="s">
        <v>449</v>
      </c>
      <c r="B25" s="632"/>
      <c r="C25" s="633" t="s">
        <v>436</v>
      </c>
      <c r="D25" s="632"/>
      <c r="E25" s="634"/>
      <c r="F25" s="634"/>
      <c r="G25" s="635"/>
      <c r="H25" s="628">
        <f t="shared" si="0"/>
        <v>0</v>
      </c>
      <c r="I25" s="586"/>
    </row>
    <row r="26" spans="1:9" ht="28.5" customHeight="1" x14ac:dyDescent="0.2">
      <c r="A26" s="632" t="s">
        <v>495</v>
      </c>
      <c r="B26" s="632"/>
      <c r="C26" s="633" t="s">
        <v>437</v>
      </c>
      <c r="D26" s="626"/>
      <c r="E26" s="628"/>
      <c r="F26" s="628"/>
      <c r="G26" s="629"/>
      <c r="H26" s="628">
        <f t="shared" si="0"/>
        <v>0</v>
      </c>
      <c r="I26" s="586"/>
    </row>
    <row r="27" spans="1:9" ht="20.25" customHeight="1" x14ac:dyDescent="0.2">
      <c r="A27" s="632" t="s">
        <v>239</v>
      </c>
      <c r="B27" s="632"/>
      <c r="C27" s="633" t="s">
        <v>438</v>
      </c>
      <c r="D27" s="626"/>
      <c r="E27" s="628"/>
      <c r="F27" s="628"/>
      <c r="G27" s="629"/>
      <c r="H27" s="628">
        <f t="shared" si="0"/>
        <v>0</v>
      </c>
      <c r="I27" s="586"/>
    </row>
    <row r="28" spans="1:9" ht="17.25" customHeight="1" x14ac:dyDescent="0.2">
      <c r="A28" s="626" t="s">
        <v>240</v>
      </c>
      <c r="B28" s="626"/>
      <c r="C28" s="636"/>
      <c r="D28" s="626"/>
      <c r="E28" s="628"/>
      <c r="F28" s="628"/>
      <c r="G28" s="629"/>
      <c r="H28" s="628">
        <f t="shared" si="0"/>
        <v>0</v>
      </c>
      <c r="I28" s="586"/>
    </row>
    <row r="29" spans="1:9" ht="17.25" customHeight="1" x14ac:dyDescent="0.2">
      <c r="A29" s="626"/>
      <c r="B29" s="626"/>
      <c r="C29" s="636"/>
      <c r="D29" s="626"/>
      <c r="E29" s="628"/>
      <c r="F29" s="628"/>
      <c r="G29" s="629"/>
      <c r="H29" s="628">
        <f t="shared" si="0"/>
        <v>0</v>
      </c>
      <c r="I29" s="586"/>
    </row>
    <row r="30" spans="1:9" ht="17.25" customHeight="1" x14ac:dyDescent="0.2">
      <c r="A30" s="626"/>
      <c r="B30" s="626"/>
      <c r="C30" s="637"/>
      <c r="D30" s="626"/>
      <c r="E30" s="628"/>
      <c r="F30" s="628"/>
      <c r="G30" s="629"/>
      <c r="H30" s="628">
        <f t="shared" si="0"/>
        <v>0</v>
      </c>
      <c r="I30" s="586"/>
    </row>
    <row r="31" spans="1:9" ht="17.25" customHeight="1" thickBot="1" x14ac:dyDescent="0.25">
      <c r="A31" s="620"/>
      <c r="B31" s="620"/>
      <c r="C31" s="638"/>
      <c r="D31" s="620"/>
      <c r="E31" s="639"/>
      <c r="F31" s="639"/>
      <c r="G31" s="640"/>
      <c r="H31" s="628">
        <f t="shared" si="0"/>
        <v>0</v>
      </c>
      <c r="I31" s="586"/>
    </row>
    <row r="32" spans="1:9" ht="21" customHeight="1" thickBot="1" x14ac:dyDescent="0.25">
      <c r="A32" s="641" t="s">
        <v>443</v>
      </c>
      <c r="B32" s="642"/>
      <c r="C32" s="643"/>
      <c r="D32" s="642"/>
      <c r="E32" s="616">
        <f>SUM(E34:E35)</f>
        <v>0</v>
      </c>
      <c r="F32" s="616">
        <f>SUM(F34:F35)</f>
        <v>0</v>
      </c>
      <c r="G32" s="616">
        <f>SUM(G34:G35)</f>
        <v>0</v>
      </c>
      <c r="H32" s="616">
        <f>E32-F32-G32</f>
        <v>0</v>
      </c>
      <c r="I32" s="586"/>
    </row>
    <row r="33" spans="1:9" ht="15" customHeight="1" x14ac:dyDescent="0.2">
      <c r="A33" s="617" t="s">
        <v>429</v>
      </c>
      <c r="B33" s="617"/>
      <c r="C33" s="638"/>
      <c r="D33" s="617"/>
      <c r="E33" s="621"/>
      <c r="F33" s="621"/>
      <c r="G33" s="621"/>
      <c r="H33" s="621"/>
      <c r="I33" s="586"/>
    </row>
    <row r="34" spans="1:9" ht="15" customHeight="1" x14ac:dyDescent="0.2">
      <c r="A34" s="644"/>
      <c r="B34" s="644"/>
      <c r="C34" s="645"/>
      <c r="D34" s="644"/>
      <c r="E34" s="621"/>
      <c r="F34" s="621"/>
      <c r="G34" s="621"/>
      <c r="H34" s="621">
        <f>E34-F34-G34</f>
        <v>0</v>
      </c>
      <c r="I34" s="586"/>
    </row>
    <row r="35" spans="1:9" ht="15" customHeight="1" thickBot="1" x14ac:dyDescent="0.25">
      <c r="A35" s="646"/>
      <c r="B35" s="646"/>
      <c r="C35" s="647"/>
      <c r="D35" s="646"/>
      <c r="E35" s="648"/>
      <c r="F35" s="648"/>
      <c r="G35" s="648"/>
      <c r="H35" s="648">
        <f>E35-F35-G35</f>
        <v>0</v>
      </c>
      <c r="I35" s="586"/>
    </row>
    <row r="36" spans="1:9" ht="18.75" customHeight="1" thickBot="1" x14ac:dyDescent="0.25">
      <c r="A36" s="649" t="s">
        <v>450</v>
      </c>
      <c r="B36" s="649"/>
      <c r="C36" s="650"/>
      <c r="D36" s="649"/>
      <c r="E36" s="616">
        <f>E10+E32</f>
        <v>28279026</v>
      </c>
      <c r="F36" s="616">
        <f>F10+F32</f>
        <v>0</v>
      </c>
      <c r="G36" s="616">
        <f>G10+G32</f>
        <v>28279026</v>
      </c>
      <c r="H36" s="616">
        <f>E36-F36-G36</f>
        <v>0</v>
      </c>
      <c r="I36" s="587"/>
    </row>
    <row r="37" spans="1:9" ht="18" customHeight="1" x14ac:dyDescent="0.2">
      <c r="A37" s="651"/>
      <c r="B37" s="651"/>
      <c r="C37" s="651"/>
      <c r="D37" s="651"/>
      <c r="E37" s="652"/>
      <c r="F37" s="652"/>
      <c r="G37" s="652"/>
      <c r="H37" s="652"/>
      <c r="I37" s="586"/>
    </row>
    <row r="38" spans="1:9" ht="18" customHeight="1" x14ac:dyDescent="0.2">
      <c r="A38" s="595" t="s">
        <v>46</v>
      </c>
      <c r="B38" s="595"/>
      <c r="C38" s="595"/>
      <c r="D38" s="595"/>
      <c r="E38" s="595"/>
      <c r="F38" s="595"/>
      <c r="G38" s="595"/>
      <c r="H38" s="595"/>
      <c r="I38" s="586"/>
    </row>
    <row r="39" spans="1:9" ht="14.25" customHeight="1" x14ac:dyDescent="0.2">
      <c r="A39" s="596" t="s">
        <v>486</v>
      </c>
      <c r="B39" s="597"/>
      <c r="C39" s="597"/>
      <c r="D39" s="597"/>
      <c r="E39" s="597"/>
      <c r="F39" s="597"/>
      <c r="G39" s="597"/>
      <c r="H39" s="597"/>
      <c r="I39" s="588"/>
    </row>
    <row r="40" spans="1:9" ht="15" customHeight="1" x14ac:dyDescent="0.2">
      <c r="A40" s="598" t="s">
        <v>328</v>
      </c>
      <c r="B40" s="597"/>
      <c r="C40" s="597"/>
      <c r="D40" s="597"/>
      <c r="E40" s="597"/>
      <c r="F40" s="597"/>
      <c r="G40" s="597"/>
      <c r="H40" s="597"/>
      <c r="I40" s="586"/>
    </row>
    <row r="41" spans="1:9" ht="13.5" customHeight="1" x14ac:dyDescent="0.2">
      <c r="A41" s="596" t="s">
        <v>487</v>
      </c>
      <c r="B41" s="597"/>
      <c r="C41" s="597"/>
      <c r="D41" s="597"/>
      <c r="E41" s="597"/>
      <c r="F41" s="597"/>
      <c r="G41" s="597"/>
      <c r="H41" s="597"/>
      <c r="I41" s="586"/>
    </row>
    <row r="42" spans="1:9" x14ac:dyDescent="0.2">
      <c r="A42" s="595" t="s">
        <v>488</v>
      </c>
      <c r="B42" s="595"/>
      <c r="C42" s="595"/>
      <c r="D42" s="595"/>
      <c r="E42" s="595"/>
      <c r="F42" s="595"/>
      <c r="G42" s="595"/>
      <c r="H42" s="595"/>
      <c r="I42" s="586"/>
    </row>
    <row r="43" spans="1:9" ht="30.75" customHeight="1" x14ac:dyDescent="0.2">
      <c r="A43" s="595" t="s">
        <v>430</v>
      </c>
      <c r="B43" s="595"/>
      <c r="C43" s="595"/>
      <c r="D43" s="595"/>
      <c r="E43" s="595"/>
      <c r="F43" s="595"/>
      <c r="G43" s="595"/>
      <c r="H43" s="595"/>
      <c r="I43" s="586"/>
    </row>
    <row r="44" spans="1:9" x14ac:dyDescent="0.2">
      <c r="A44" s="599"/>
      <c r="B44" s="599"/>
      <c r="C44" s="599"/>
      <c r="D44" s="599"/>
      <c r="E44" s="600"/>
      <c r="F44" s="600"/>
      <c r="G44" s="600"/>
      <c r="H44" s="600"/>
      <c r="I44" s="586"/>
    </row>
    <row r="45" spans="1:9" ht="18" customHeight="1" x14ac:dyDescent="0.2">
      <c r="A45" s="600" t="s">
        <v>499</v>
      </c>
      <c r="B45" s="600"/>
      <c r="C45" s="600"/>
      <c r="D45" s="600"/>
      <c r="E45" s="600" t="s">
        <v>241</v>
      </c>
      <c r="F45" s="600" t="s">
        <v>500</v>
      </c>
      <c r="G45" s="600"/>
      <c r="H45" s="600"/>
      <c r="I45" s="586"/>
    </row>
    <row r="46" spans="1:9" x14ac:dyDescent="0.2">
      <c r="A46" s="600" t="s">
        <v>501</v>
      </c>
      <c r="B46" s="600"/>
      <c r="C46" s="600"/>
      <c r="D46" s="600"/>
      <c r="E46" s="600" t="s">
        <v>242</v>
      </c>
      <c r="F46" s="745">
        <v>44203</v>
      </c>
      <c r="G46" s="600"/>
      <c r="H46" s="600"/>
      <c r="I46" s="584"/>
    </row>
    <row r="47" spans="1:9" ht="12.75" customHeight="1" x14ac:dyDescent="0.2">
      <c r="A47" s="600" t="s">
        <v>502</v>
      </c>
      <c r="B47" s="600"/>
      <c r="C47" s="600"/>
      <c r="D47" s="600"/>
      <c r="E47" s="600"/>
      <c r="F47" s="600"/>
      <c r="G47" s="600"/>
      <c r="H47" s="600"/>
      <c r="I47" s="589"/>
    </row>
    <row r="48" spans="1:9" x14ac:dyDescent="0.2">
      <c r="A48" s="600" t="s">
        <v>503</v>
      </c>
      <c r="B48" s="600"/>
      <c r="C48" s="600"/>
      <c r="D48" s="600"/>
      <c r="E48" s="600"/>
      <c r="F48" s="600"/>
      <c r="G48" s="600"/>
      <c r="H48" s="600"/>
      <c r="I48" s="590"/>
    </row>
    <row r="49" spans="1:9" x14ac:dyDescent="0.2">
      <c r="A49" s="595"/>
      <c r="B49" s="595"/>
      <c r="C49" s="595"/>
      <c r="D49" s="595"/>
      <c r="E49" s="595"/>
      <c r="F49" s="595"/>
      <c r="G49" s="595"/>
      <c r="H49" s="595"/>
      <c r="I49" s="590"/>
    </row>
    <row r="50" spans="1:9" x14ac:dyDescent="0.2">
      <c r="A50" s="599"/>
      <c r="B50" s="599"/>
      <c r="C50" s="599"/>
      <c r="D50" s="599"/>
      <c r="E50" s="600"/>
      <c r="F50" s="600"/>
      <c r="G50" s="600"/>
      <c r="H50" s="600"/>
      <c r="I50" s="590"/>
    </row>
    <row r="51" spans="1:9" x14ac:dyDescent="0.2">
      <c r="A51" s="600"/>
      <c r="B51" s="600"/>
      <c r="C51" s="600"/>
      <c r="D51" s="600"/>
      <c r="E51" s="600"/>
      <c r="F51" s="600"/>
      <c r="G51" s="600"/>
      <c r="H51" s="600"/>
    </row>
    <row r="52" spans="1:9" x14ac:dyDescent="0.2">
      <c r="A52" s="600"/>
      <c r="B52" s="600"/>
      <c r="C52" s="600"/>
      <c r="D52" s="600"/>
      <c r="E52" s="600"/>
      <c r="F52" s="600"/>
      <c r="G52" s="600"/>
      <c r="H52" s="600"/>
    </row>
    <row r="53" spans="1:9" x14ac:dyDescent="0.2">
      <c r="A53" s="600"/>
      <c r="B53" s="600"/>
      <c r="C53" s="600"/>
      <c r="D53" s="600"/>
      <c r="E53" s="600"/>
      <c r="F53" s="600"/>
      <c r="G53" s="600"/>
      <c r="H53" s="600"/>
    </row>
    <row r="54" spans="1:9" x14ac:dyDescent="0.2">
      <c r="A54" s="600"/>
      <c r="B54" s="600"/>
      <c r="C54" s="600"/>
      <c r="D54" s="600"/>
      <c r="E54" s="600"/>
      <c r="F54" s="600"/>
      <c r="G54" s="600"/>
      <c r="H54" s="600"/>
    </row>
    <row r="55" spans="1:9" x14ac:dyDescent="0.2">
      <c r="A55" s="600"/>
      <c r="B55" s="600"/>
      <c r="C55" s="600"/>
      <c r="D55" s="600"/>
      <c r="E55" s="600"/>
      <c r="F55" s="600"/>
      <c r="G55" s="600"/>
      <c r="H55" s="600"/>
    </row>
    <row r="56" spans="1:9" x14ac:dyDescent="0.2">
      <c r="A56" s="600"/>
      <c r="B56" s="600"/>
      <c r="C56" s="600"/>
      <c r="D56" s="600"/>
      <c r="E56" s="600"/>
      <c r="F56" s="600"/>
      <c r="G56" s="600"/>
      <c r="H56" s="600"/>
    </row>
    <row r="57" spans="1:9" x14ac:dyDescent="0.2">
      <c r="A57" s="600"/>
      <c r="B57" s="600"/>
      <c r="C57" s="600"/>
      <c r="D57" s="600"/>
      <c r="E57" s="600"/>
      <c r="F57" s="600"/>
      <c r="G57" s="600"/>
      <c r="H57" s="600"/>
    </row>
    <row r="58" spans="1:9" x14ac:dyDescent="0.2">
      <c r="A58" s="600"/>
      <c r="B58" s="600"/>
      <c r="C58" s="600"/>
      <c r="D58" s="600"/>
      <c r="E58" s="600"/>
      <c r="F58" s="600"/>
      <c r="G58" s="600"/>
      <c r="H58" s="600"/>
    </row>
    <row r="59" spans="1:9" x14ac:dyDescent="0.2">
      <c r="A59" s="600"/>
      <c r="B59" s="600"/>
      <c r="C59" s="600"/>
      <c r="D59" s="600"/>
      <c r="E59" s="600"/>
      <c r="F59" s="600"/>
      <c r="G59" s="600"/>
      <c r="H59" s="600"/>
    </row>
    <row r="60" spans="1:9" x14ac:dyDescent="0.2">
      <c r="A60" s="600"/>
      <c r="B60" s="600"/>
      <c r="C60" s="600"/>
      <c r="D60" s="600"/>
      <c r="E60" s="600"/>
      <c r="F60" s="600"/>
      <c r="G60" s="600"/>
      <c r="H60" s="600"/>
    </row>
    <row r="61" spans="1:9" x14ac:dyDescent="0.2">
      <c r="A61" s="600"/>
      <c r="B61" s="600"/>
      <c r="C61" s="600"/>
      <c r="D61" s="600"/>
      <c r="E61" s="600"/>
      <c r="F61" s="600"/>
      <c r="G61" s="600"/>
      <c r="H61" s="600"/>
    </row>
    <row r="62" spans="1:9" x14ac:dyDescent="0.2">
      <c r="A62" s="600"/>
      <c r="B62" s="600"/>
      <c r="C62" s="600"/>
      <c r="D62" s="600"/>
      <c r="E62" s="600"/>
      <c r="F62" s="600"/>
      <c r="G62" s="600"/>
      <c r="H62" s="600"/>
    </row>
    <row r="63" spans="1:9" x14ac:dyDescent="0.2">
      <c r="A63" s="600"/>
      <c r="B63" s="600"/>
      <c r="C63" s="600"/>
      <c r="D63" s="600"/>
      <c r="E63" s="600"/>
      <c r="F63" s="600"/>
      <c r="G63" s="600"/>
      <c r="H63" s="600"/>
    </row>
    <row r="64" spans="1:9" x14ac:dyDescent="0.2">
      <c r="A64" s="600"/>
      <c r="B64" s="600"/>
      <c r="C64" s="600"/>
      <c r="D64" s="600"/>
      <c r="E64" s="600"/>
      <c r="F64" s="600"/>
      <c r="G64" s="600"/>
      <c r="H64" s="600"/>
    </row>
    <row r="65" spans="1:8" x14ac:dyDescent="0.2">
      <c r="A65" s="600"/>
      <c r="B65" s="600"/>
      <c r="C65" s="600"/>
      <c r="D65" s="600"/>
      <c r="E65" s="600"/>
      <c r="F65" s="600"/>
      <c r="G65" s="600"/>
      <c r="H65" s="600"/>
    </row>
    <row r="66" spans="1:8" x14ac:dyDescent="0.2">
      <c r="A66" s="600"/>
      <c r="B66" s="600"/>
      <c r="C66" s="600"/>
      <c r="D66" s="600"/>
      <c r="E66" s="600"/>
      <c r="F66" s="600"/>
      <c r="G66" s="600"/>
      <c r="H66" s="600"/>
    </row>
    <row r="67" spans="1:8" x14ac:dyDescent="0.2">
      <c r="A67" s="600"/>
      <c r="B67" s="600"/>
      <c r="C67" s="600"/>
      <c r="D67" s="600"/>
      <c r="E67" s="600"/>
      <c r="F67" s="600"/>
      <c r="G67" s="600"/>
      <c r="H67" s="600"/>
    </row>
    <row r="68" spans="1:8" x14ac:dyDescent="0.2">
      <c r="A68" s="600"/>
      <c r="B68" s="600"/>
      <c r="C68" s="600"/>
      <c r="D68" s="600"/>
      <c r="E68" s="600"/>
      <c r="F68" s="600"/>
      <c r="G68" s="600"/>
      <c r="H68" s="600"/>
    </row>
    <row r="69" spans="1:8" x14ac:dyDescent="0.2">
      <c r="A69" s="600"/>
      <c r="B69" s="600"/>
      <c r="C69" s="600"/>
      <c r="D69" s="600"/>
      <c r="E69" s="600"/>
      <c r="F69" s="600"/>
      <c r="G69" s="600"/>
      <c r="H69" s="600"/>
    </row>
    <row r="70" spans="1:8" x14ac:dyDescent="0.2">
      <c r="A70" s="600"/>
      <c r="B70" s="600"/>
      <c r="C70" s="600"/>
      <c r="D70" s="600"/>
      <c r="E70" s="600"/>
      <c r="F70" s="600"/>
      <c r="G70" s="600"/>
      <c r="H70" s="600"/>
    </row>
  </sheetData>
  <mergeCells count="4">
    <mergeCell ref="A4:H4"/>
    <mergeCell ref="A5:H5"/>
    <mergeCell ref="A6:H6"/>
    <mergeCell ref="C11:C15"/>
  </mergeCells>
  <printOptions horizontalCentered="1" verticalCentered="1"/>
  <pageMargins left="0.25" right="0.25" top="0.3" bottom="0.75" header="0.2" footer="0.3"/>
  <pageSetup paperSize="9" scale="7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J9" sqref="J9"/>
    </sheetView>
  </sheetViews>
  <sheetFormatPr defaultRowHeight="12.75" x14ac:dyDescent="0.2"/>
  <cols>
    <col min="1" max="1" width="26.5703125" customWidth="1"/>
    <col min="2" max="2" width="14.140625" customWidth="1"/>
    <col min="3" max="3" width="14.85546875" customWidth="1"/>
    <col min="4" max="4" width="13.28515625" customWidth="1"/>
  </cols>
  <sheetData>
    <row r="1" spans="1:5" x14ac:dyDescent="0.2">
      <c r="E1" s="394" t="s">
        <v>329</v>
      </c>
    </row>
    <row r="2" spans="1:5" x14ac:dyDescent="0.2">
      <c r="E2" s="394"/>
    </row>
    <row r="3" spans="1:5" ht="21" customHeight="1" x14ac:dyDescent="0.25">
      <c r="A3" s="395" t="s">
        <v>481</v>
      </c>
    </row>
    <row r="5" spans="1:5" x14ac:dyDescent="0.2">
      <c r="A5" s="229" t="s">
        <v>505</v>
      </c>
      <c r="B5" s="229"/>
    </row>
    <row r="7" spans="1:5" ht="13.5" thickBot="1" x14ac:dyDescent="0.25">
      <c r="A7" s="396"/>
      <c r="B7" s="393"/>
      <c r="C7" s="393"/>
      <c r="D7" s="298" t="s">
        <v>396</v>
      </c>
    </row>
    <row r="8" spans="1:5" ht="21" customHeight="1" x14ac:dyDescent="0.2">
      <c r="A8" s="853" t="s">
        <v>307</v>
      </c>
      <c r="B8" s="491" t="s">
        <v>368</v>
      </c>
      <c r="C8" s="492" t="s">
        <v>369</v>
      </c>
      <c r="D8" s="855" t="s">
        <v>370</v>
      </c>
    </row>
    <row r="9" spans="1:5" ht="18" customHeight="1" thickBot="1" x14ac:dyDescent="0.25">
      <c r="A9" s="854"/>
      <c r="B9" s="458" t="s">
        <v>482</v>
      </c>
      <c r="C9" s="459" t="s">
        <v>483</v>
      </c>
      <c r="D9" s="856"/>
    </row>
    <row r="10" spans="1:5" ht="18.75" customHeight="1" x14ac:dyDescent="0.2">
      <c r="A10" s="455" t="s">
        <v>304</v>
      </c>
      <c r="B10" s="526">
        <v>6911961</v>
      </c>
      <c r="C10" s="527">
        <v>6862633.2300000004</v>
      </c>
      <c r="D10" s="528">
        <f>B10-C10</f>
        <v>49327.769999999553</v>
      </c>
    </row>
    <row r="11" spans="1:5" ht="18.75" customHeight="1" x14ac:dyDescent="0.2">
      <c r="A11" s="456" t="s">
        <v>305</v>
      </c>
      <c r="B11" s="529">
        <v>405712</v>
      </c>
      <c r="C11" s="530">
        <v>407595.5</v>
      </c>
      <c r="D11" s="531">
        <f>B11-C11</f>
        <v>-1883.5</v>
      </c>
    </row>
    <row r="12" spans="1:5" ht="18.75" customHeight="1" thickBot="1" x14ac:dyDescent="0.25">
      <c r="A12" s="457" t="s">
        <v>306</v>
      </c>
      <c r="B12" s="532">
        <v>403722</v>
      </c>
      <c r="C12" s="533">
        <v>451166.27</v>
      </c>
      <c r="D12" s="534">
        <f>B12-C12</f>
        <v>-47444.270000000019</v>
      </c>
    </row>
    <row r="13" spans="1:5" ht="18.75" customHeight="1" thickBot="1" x14ac:dyDescent="0.25">
      <c r="A13" s="421" t="s">
        <v>117</v>
      </c>
      <c r="B13" s="535">
        <f>SUM(B10:B12)</f>
        <v>7721395</v>
      </c>
      <c r="C13" s="535">
        <f>SUM(C10:C12)</f>
        <v>7721395</v>
      </c>
      <c r="D13" s="536">
        <f>SUM(D10:D12)</f>
        <v>-4.6566128730773926E-10</v>
      </c>
    </row>
    <row r="14" spans="1:5" ht="15.75" x14ac:dyDescent="0.25">
      <c r="A14" s="392"/>
    </row>
    <row r="21" spans="1:5" x14ac:dyDescent="0.2">
      <c r="A21" s="100" t="s">
        <v>506</v>
      </c>
      <c r="B21" s="103"/>
      <c r="D21" t="s">
        <v>121</v>
      </c>
      <c r="E21" t="s">
        <v>500</v>
      </c>
    </row>
    <row r="23" spans="1:5" x14ac:dyDescent="0.2">
      <c r="A23" t="s">
        <v>507</v>
      </c>
    </row>
  </sheetData>
  <mergeCells count="2">
    <mergeCell ref="A8:A9"/>
    <mergeCell ref="D8:D9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>
      <selection activeCell="E17" sqref="E17"/>
    </sheetView>
  </sheetViews>
  <sheetFormatPr defaultRowHeight="12.75" x14ac:dyDescent="0.2"/>
  <cols>
    <col min="1" max="2" width="9.140625" customWidth="1"/>
    <col min="3" max="3" width="39.28515625" customWidth="1"/>
    <col min="4" max="4" width="13.28515625" customWidth="1"/>
    <col min="5" max="5" width="13.140625" customWidth="1"/>
    <col min="6" max="6" width="5.85546875" customWidth="1"/>
    <col min="7" max="7" width="9.140625" customWidth="1"/>
    <col min="8" max="8" width="5.42578125" customWidth="1"/>
    <col min="9" max="9" width="18" customWidth="1"/>
    <col min="10" max="10" width="7.140625" customWidth="1"/>
    <col min="11" max="11" width="8.7109375" customWidth="1"/>
    <col min="12" max="12" width="0" hidden="1" customWidth="1"/>
  </cols>
  <sheetData>
    <row r="1" spans="1:12" x14ac:dyDescent="0.2">
      <c r="A1" s="413"/>
      <c r="B1" s="413"/>
      <c r="C1" s="413"/>
      <c r="D1" s="413"/>
      <c r="E1" s="413"/>
      <c r="F1" s="413"/>
      <c r="G1" s="413"/>
      <c r="H1" s="413"/>
      <c r="I1" s="413"/>
      <c r="J1" s="413"/>
      <c r="K1" s="942" t="s">
        <v>303</v>
      </c>
      <c r="L1" s="943"/>
    </row>
    <row r="2" spans="1:12" ht="15.75" x14ac:dyDescent="0.25">
      <c r="A2" s="259" t="s">
        <v>309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</row>
    <row r="3" spans="1:12" x14ac:dyDescent="0.2">
      <c r="A3" s="413"/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</row>
    <row r="4" spans="1:12" x14ac:dyDescent="0.2">
      <c r="A4" s="833" t="s">
        <v>505</v>
      </c>
      <c r="B4" s="833"/>
      <c r="C4" s="833"/>
      <c r="D4" s="413"/>
      <c r="E4" s="413"/>
      <c r="F4" s="413"/>
      <c r="G4" s="413"/>
      <c r="H4" s="413"/>
      <c r="I4" s="413"/>
      <c r="J4" s="413"/>
      <c r="K4" s="413"/>
      <c r="L4" s="413"/>
    </row>
    <row r="5" spans="1:12" ht="13.5" thickBot="1" x14ac:dyDescent="0.25">
      <c r="A5" s="413"/>
      <c r="B5" s="413"/>
      <c r="C5" s="413"/>
      <c r="D5" s="413"/>
      <c r="E5" s="424" t="s">
        <v>396</v>
      </c>
      <c r="F5" s="413"/>
      <c r="G5" s="413"/>
      <c r="H5" s="413"/>
      <c r="I5" s="944" t="s">
        <v>397</v>
      </c>
      <c r="J5" s="945"/>
      <c r="K5" s="945"/>
      <c r="L5" s="413"/>
    </row>
    <row r="6" spans="1:12" ht="12.75" customHeight="1" x14ac:dyDescent="0.2">
      <c r="A6" s="946" t="s">
        <v>209</v>
      </c>
      <c r="B6" s="947"/>
      <c r="C6" s="947"/>
      <c r="D6" s="668">
        <v>413</v>
      </c>
      <c r="E6" s="680">
        <v>414</v>
      </c>
      <c r="F6" s="413"/>
      <c r="G6" s="946" t="s">
        <v>210</v>
      </c>
      <c r="H6" s="947"/>
      <c r="I6" s="947"/>
      <c r="J6" s="952" t="s">
        <v>208</v>
      </c>
      <c r="K6" s="953"/>
      <c r="L6" s="413"/>
    </row>
    <row r="7" spans="1:12" ht="13.5" thickBot="1" x14ac:dyDescent="0.25">
      <c r="A7" s="948"/>
      <c r="B7" s="949"/>
      <c r="C7" s="949"/>
      <c r="D7" s="675" t="s">
        <v>456</v>
      </c>
      <c r="E7" s="681" t="s">
        <v>456</v>
      </c>
      <c r="F7" s="413"/>
      <c r="G7" s="950"/>
      <c r="H7" s="951"/>
      <c r="I7" s="951"/>
      <c r="J7" s="954"/>
      <c r="K7" s="955"/>
      <c r="L7" s="413"/>
    </row>
    <row r="8" spans="1:12" ht="15.75" customHeight="1" thickBot="1" x14ac:dyDescent="0.25">
      <c r="A8" s="866" t="s">
        <v>466</v>
      </c>
      <c r="B8" s="867"/>
      <c r="C8" s="868"/>
      <c r="D8" s="670">
        <v>207463.76</v>
      </c>
      <c r="E8" s="682">
        <v>267108.96999999997</v>
      </c>
      <c r="F8" s="413"/>
      <c r="G8" s="897" t="s">
        <v>466</v>
      </c>
      <c r="H8" s="932"/>
      <c r="I8" s="933"/>
      <c r="J8" s="940">
        <v>0</v>
      </c>
      <c r="K8" s="941"/>
      <c r="L8" s="413"/>
    </row>
    <row r="9" spans="1:12" ht="17.25" customHeight="1" x14ac:dyDescent="0.2">
      <c r="A9" s="937" t="s">
        <v>371</v>
      </c>
      <c r="B9" s="938"/>
      <c r="C9" s="939"/>
      <c r="D9" s="669">
        <v>52496.32</v>
      </c>
      <c r="E9" s="683">
        <v>0</v>
      </c>
      <c r="F9" s="413"/>
      <c r="G9" s="934" t="s">
        <v>380</v>
      </c>
      <c r="H9" s="935"/>
      <c r="I9" s="936"/>
      <c r="J9" s="909">
        <v>5800</v>
      </c>
      <c r="K9" s="910"/>
      <c r="L9" s="413"/>
    </row>
    <row r="10" spans="1:12" ht="18.75" customHeight="1" thickBot="1" x14ac:dyDescent="0.25">
      <c r="A10" s="924" t="s">
        <v>372</v>
      </c>
      <c r="B10" s="925"/>
      <c r="C10" s="926"/>
      <c r="D10" s="676">
        <v>0</v>
      </c>
      <c r="E10" s="684">
        <v>231749</v>
      </c>
      <c r="F10" s="413"/>
      <c r="G10" s="927" t="s">
        <v>372</v>
      </c>
      <c r="H10" s="928"/>
      <c r="I10" s="929"/>
      <c r="J10" s="930">
        <v>0</v>
      </c>
      <c r="K10" s="931"/>
      <c r="L10" s="413"/>
    </row>
    <row r="11" spans="1:12" ht="28.5" customHeight="1" thickBot="1" x14ac:dyDescent="0.25">
      <c r="A11" s="913" t="s">
        <v>373</v>
      </c>
      <c r="B11" s="914"/>
      <c r="C11" s="915"/>
      <c r="D11" s="677">
        <v>0</v>
      </c>
      <c r="E11" s="685">
        <v>2300472.63</v>
      </c>
      <c r="F11" s="413"/>
      <c r="G11" s="916" t="s">
        <v>418</v>
      </c>
      <c r="H11" s="917"/>
      <c r="I11" s="918"/>
      <c r="J11" s="907">
        <f>J9+J10</f>
        <v>5800</v>
      </c>
      <c r="K11" s="908"/>
      <c r="L11" s="413"/>
    </row>
    <row r="12" spans="1:12" ht="18.75" customHeight="1" thickBot="1" x14ac:dyDescent="0.25">
      <c r="A12" s="866" t="s">
        <v>418</v>
      </c>
      <c r="B12" s="867"/>
      <c r="C12" s="867"/>
      <c r="D12" s="671">
        <f>D9+D10+D11</f>
        <v>52496.32</v>
      </c>
      <c r="E12" s="686">
        <f>E9+E10+E11</f>
        <v>2532221.63</v>
      </c>
      <c r="F12" s="413"/>
      <c r="G12" s="904" t="s">
        <v>381</v>
      </c>
      <c r="H12" s="905"/>
      <c r="I12" s="906"/>
      <c r="J12" s="911">
        <v>0</v>
      </c>
      <c r="K12" s="912"/>
      <c r="L12" s="413"/>
    </row>
    <row r="13" spans="1:12" ht="18.75" customHeight="1" thickBot="1" x14ac:dyDescent="0.25">
      <c r="A13" s="884" t="s">
        <v>374</v>
      </c>
      <c r="B13" s="885"/>
      <c r="C13" s="813"/>
      <c r="D13" s="678">
        <v>0</v>
      </c>
      <c r="E13" s="672">
        <v>0</v>
      </c>
      <c r="F13" s="413"/>
      <c r="G13" s="601" t="s">
        <v>382</v>
      </c>
      <c r="H13" s="602"/>
      <c r="I13" s="603"/>
      <c r="J13" s="922">
        <v>5800</v>
      </c>
      <c r="K13" s="923"/>
      <c r="L13" s="413"/>
    </row>
    <row r="14" spans="1:12" ht="26.45" customHeight="1" thickBot="1" x14ac:dyDescent="0.25">
      <c r="A14" s="886" t="s">
        <v>457</v>
      </c>
      <c r="B14" s="887"/>
      <c r="C14" s="888"/>
      <c r="D14" s="674">
        <v>230000</v>
      </c>
      <c r="E14" s="687">
        <v>0</v>
      </c>
      <c r="F14" s="413"/>
      <c r="G14" s="897" t="s">
        <v>419</v>
      </c>
      <c r="H14" s="898"/>
      <c r="I14" s="899"/>
      <c r="J14" s="902">
        <f>J12+J13</f>
        <v>5800</v>
      </c>
      <c r="K14" s="903"/>
      <c r="L14" s="413"/>
    </row>
    <row r="15" spans="1:12" ht="17.25" customHeight="1" thickBot="1" x14ac:dyDescent="0.25">
      <c r="A15" s="919" t="s">
        <v>375</v>
      </c>
      <c r="B15" s="920"/>
      <c r="C15" s="921"/>
      <c r="D15" s="673">
        <v>0</v>
      </c>
      <c r="E15" s="688">
        <v>0</v>
      </c>
      <c r="F15" s="413"/>
      <c r="G15" s="900" t="s">
        <v>467</v>
      </c>
      <c r="H15" s="901"/>
      <c r="I15" s="901"/>
      <c r="J15" s="869">
        <f>J8+J11-J14</f>
        <v>0</v>
      </c>
      <c r="K15" s="868"/>
      <c r="L15" s="413"/>
    </row>
    <row r="16" spans="1:12" ht="25.15" customHeight="1" thickBot="1" x14ac:dyDescent="0.25">
      <c r="A16" s="881" t="s">
        <v>376</v>
      </c>
      <c r="B16" s="882"/>
      <c r="C16" s="883"/>
      <c r="D16" s="674">
        <v>0</v>
      </c>
      <c r="E16" s="687">
        <v>0</v>
      </c>
      <c r="F16" s="413"/>
      <c r="G16" s="11"/>
      <c r="H16" s="420"/>
      <c r="I16" s="420"/>
      <c r="J16" s="11"/>
      <c r="K16" s="397" t="s">
        <v>396</v>
      </c>
      <c r="L16" s="413"/>
    </row>
    <row r="17" spans="1:12" ht="26.25" customHeight="1" thickBot="1" x14ac:dyDescent="0.25">
      <c r="A17" s="881" t="s">
        <v>377</v>
      </c>
      <c r="B17" s="887"/>
      <c r="C17" s="888"/>
      <c r="D17" s="674">
        <v>0</v>
      </c>
      <c r="E17" s="687">
        <v>472158.97</v>
      </c>
      <c r="F17" s="413"/>
      <c r="G17" s="859" t="s">
        <v>195</v>
      </c>
      <c r="H17" s="860"/>
      <c r="I17" s="861"/>
      <c r="J17" s="864" t="s">
        <v>208</v>
      </c>
      <c r="K17" s="865"/>
      <c r="L17" s="413"/>
    </row>
    <row r="18" spans="1:12" ht="40.15" customHeight="1" thickBot="1" x14ac:dyDescent="0.25">
      <c r="A18" s="889" t="s">
        <v>378</v>
      </c>
      <c r="B18" s="890"/>
      <c r="C18" s="891"/>
      <c r="D18" s="674">
        <v>0</v>
      </c>
      <c r="E18" s="687">
        <v>0</v>
      </c>
      <c r="F18" s="413"/>
      <c r="G18" s="892" t="s">
        <v>466</v>
      </c>
      <c r="H18" s="893"/>
      <c r="I18" s="894"/>
      <c r="J18" s="895">
        <v>187455.54</v>
      </c>
      <c r="K18" s="896"/>
      <c r="L18" s="413"/>
    </row>
    <row r="19" spans="1:12" ht="16.5" customHeight="1" thickBot="1" x14ac:dyDescent="0.25">
      <c r="A19" s="875" t="s">
        <v>379</v>
      </c>
      <c r="B19" s="876"/>
      <c r="C19" s="877"/>
      <c r="D19" s="679">
        <v>0</v>
      </c>
      <c r="E19" s="689"/>
      <c r="F19" s="413"/>
      <c r="G19" s="878" t="s">
        <v>455</v>
      </c>
      <c r="H19" s="879"/>
      <c r="I19" s="880"/>
      <c r="J19" s="862">
        <v>411256.96</v>
      </c>
      <c r="K19" s="863"/>
      <c r="L19" s="413"/>
    </row>
    <row r="20" spans="1:12" ht="16.5" customHeight="1" thickBot="1" x14ac:dyDescent="0.25">
      <c r="A20" s="866" t="s">
        <v>419</v>
      </c>
      <c r="B20" s="867"/>
      <c r="C20" s="868"/>
      <c r="D20" s="671">
        <f>D13+D14+D15+D16+D17+D18+D19</f>
        <v>230000</v>
      </c>
      <c r="E20" s="686">
        <f>E13+E14+E15+E16+E17+E18+E19</f>
        <v>472158.97</v>
      </c>
      <c r="F20" s="413"/>
      <c r="G20" s="866" t="s">
        <v>418</v>
      </c>
      <c r="H20" s="867"/>
      <c r="I20" s="868"/>
      <c r="J20" s="869">
        <f>J19</f>
        <v>411256.96</v>
      </c>
      <c r="K20" s="870"/>
      <c r="L20" s="413"/>
    </row>
    <row r="21" spans="1:12" ht="16.5" customHeight="1" thickBot="1" x14ac:dyDescent="0.25">
      <c r="A21" s="866" t="s">
        <v>463</v>
      </c>
      <c r="B21" s="873"/>
      <c r="C21" s="874"/>
      <c r="D21" s="671">
        <f>D8+D12-D20</f>
        <v>29960.080000000016</v>
      </c>
      <c r="E21" s="686">
        <f>E8+E12-E20</f>
        <v>2327171.63</v>
      </c>
      <c r="F21" s="413"/>
      <c r="G21" s="416" t="s">
        <v>383</v>
      </c>
      <c r="H21" s="417"/>
      <c r="I21" s="418"/>
      <c r="J21" s="862">
        <v>417978.53</v>
      </c>
      <c r="K21" s="863"/>
      <c r="L21" s="413"/>
    </row>
    <row r="22" spans="1:12" ht="16.5" customHeight="1" thickBot="1" x14ac:dyDescent="0.25">
      <c r="A22" s="413"/>
      <c r="B22" s="413"/>
      <c r="C22" s="413"/>
      <c r="D22" s="413"/>
      <c r="E22" s="413"/>
      <c r="F22" s="413"/>
      <c r="G22" s="866" t="s">
        <v>420</v>
      </c>
      <c r="H22" s="867"/>
      <c r="I22" s="868"/>
      <c r="J22" s="869">
        <f>J21</f>
        <v>417978.53</v>
      </c>
      <c r="K22" s="870"/>
      <c r="L22" s="413"/>
    </row>
    <row r="23" spans="1:12" ht="16.5" customHeight="1" thickBot="1" x14ac:dyDescent="0.25">
      <c r="A23" s="413"/>
      <c r="B23" s="413"/>
      <c r="C23" s="413"/>
      <c r="D23" s="413"/>
      <c r="E23" s="413"/>
      <c r="F23" s="413"/>
      <c r="G23" s="419" t="s">
        <v>467</v>
      </c>
      <c r="H23" s="414"/>
      <c r="I23" s="414"/>
      <c r="J23" s="871">
        <f>J18+J20-J22</f>
        <v>180733.96999999997</v>
      </c>
      <c r="K23" s="872"/>
      <c r="L23" s="413"/>
    </row>
    <row r="24" spans="1:12" x14ac:dyDescent="0.2">
      <c r="A24" s="415"/>
      <c r="B24" s="415"/>
      <c r="C24" s="415"/>
      <c r="D24" s="415"/>
      <c r="E24" s="412"/>
      <c r="F24" s="413"/>
      <c r="G24" s="412"/>
      <c r="H24" s="415"/>
      <c r="I24" s="415"/>
      <c r="J24" s="857"/>
      <c r="K24" s="858"/>
      <c r="L24" s="413"/>
    </row>
    <row r="25" spans="1:12" x14ac:dyDescent="0.2">
      <c r="A25" s="749" t="s">
        <v>516</v>
      </c>
      <c r="B25" s="413"/>
      <c r="C25" s="413"/>
      <c r="D25" s="413"/>
      <c r="E25" s="413"/>
      <c r="F25" s="413"/>
      <c r="G25" s="413"/>
      <c r="H25" s="413"/>
      <c r="I25" s="413"/>
      <c r="J25" s="857"/>
      <c r="K25" s="858"/>
      <c r="L25" s="413"/>
    </row>
    <row r="26" spans="1:12" x14ac:dyDescent="0.2">
      <c r="A26" t="s">
        <v>510</v>
      </c>
      <c r="C26" s="748"/>
      <c r="H26" t="s">
        <v>500</v>
      </c>
    </row>
  </sheetData>
  <mergeCells count="49">
    <mergeCell ref="K1:L1"/>
    <mergeCell ref="A4:C4"/>
    <mergeCell ref="I5:K5"/>
    <mergeCell ref="A6:C7"/>
    <mergeCell ref="G6:I7"/>
    <mergeCell ref="J6:K7"/>
    <mergeCell ref="A15:C15"/>
    <mergeCell ref="J13:K13"/>
    <mergeCell ref="A10:C10"/>
    <mergeCell ref="G10:I10"/>
    <mergeCell ref="J10:K10"/>
    <mergeCell ref="A8:C8"/>
    <mergeCell ref="G8:I8"/>
    <mergeCell ref="G9:I9"/>
    <mergeCell ref="A9:C9"/>
    <mergeCell ref="J8:K8"/>
    <mergeCell ref="G12:I12"/>
    <mergeCell ref="J11:K11"/>
    <mergeCell ref="J9:K9"/>
    <mergeCell ref="A12:C12"/>
    <mergeCell ref="J12:K12"/>
    <mergeCell ref="A11:C11"/>
    <mergeCell ref="G11:I11"/>
    <mergeCell ref="A13:C13"/>
    <mergeCell ref="A14:C14"/>
    <mergeCell ref="J15:K15"/>
    <mergeCell ref="A17:C17"/>
    <mergeCell ref="A18:C18"/>
    <mergeCell ref="G18:I18"/>
    <mergeCell ref="J18:K18"/>
    <mergeCell ref="G14:I14"/>
    <mergeCell ref="G15:I15"/>
    <mergeCell ref="J14:K14"/>
    <mergeCell ref="A21:C21"/>
    <mergeCell ref="A19:C19"/>
    <mergeCell ref="G19:I19"/>
    <mergeCell ref="J19:K19"/>
    <mergeCell ref="A20:C20"/>
    <mergeCell ref="A16:C16"/>
    <mergeCell ref="J24:K24"/>
    <mergeCell ref="J25:K25"/>
    <mergeCell ref="G17:I17"/>
    <mergeCell ref="J21:K21"/>
    <mergeCell ref="J17:K17"/>
    <mergeCell ref="G22:I22"/>
    <mergeCell ref="J22:K22"/>
    <mergeCell ref="J23:K23"/>
    <mergeCell ref="G20:I20"/>
    <mergeCell ref="J20:K20"/>
  </mergeCells>
  <pageMargins left="0.47" right="0.34" top="0.53" bottom="0.5600000000000000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21" sqref="H21"/>
    </sheetView>
  </sheetViews>
  <sheetFormatPr defaultRowHeight="12.75" x14ac:dyDescent="0.2"/>
  <cols>
    <col min="1" max="1" width="15.5703125" customWidth="1"/>
    <col min="2" max="2" width="6.7109375" customWidth="1"/>
    <col min="3" max="3" width="14.42578125" customWidth="1"/>
    <col min="4" max="4" width="15.5703125" customWidth="1"/>
    <col min="5" max="5" width="28.28515625" customWidth="1"/>
    <col min="6" max="6" width="32.140625" customWidth="1"/>
    <col min="7" max="7" width="19.85546875" customWidth="1"/>
    <col min="8" max="8" width="15.5703125" customWidth="1"/>
    <col min="9" max="9" width="15.42578125" customWidth="1"/>
  </cols>
  <sheetData>
    <row r="1" spans="1:9" x14ac:dyDescent="0.2">
      <c r="F1" s="3" t="s">
        <v>293</v>
      </c>
    </row>
    <row r="2" spans="1:9" ht="15.75" x14ac:dyDescent="0.25">
      <c r="A2" s="956" t="s">
        <v>308</v>
      </c>
      <c r="B2" s="957"/>
      <c r="C2" s="957"/>
      <c r="D2" s="957"/>
      <c r="E2" s="957"/>
      <c r="F2" s="957"/>
      <c r="G2" s="957"/>
      <c r="H2" s="2"/>
    </row>
    <row r="3" spans="1:9" ht="15.75" x14ac:dyDescent="0.25">
      <c r="A3" s="388"/>
      <c r="B3" s="389"/>
      <c r="C3" s="389"/>
      <c r="D3" s="389"/>
      <c r="E3" s="389"/>
      <c r="F3" s="389"/>
      <c r="G3" s="389"/>
      <c r="H3" s="2"/>
    </row>
    <row r="4" spans="1:9" x14ac:dyDescent="0.2">
      <c r="A4" s="833" t="s">
        <v>301</v>
      </c>
      <c r="B4" s="833"/>
      <c r="C4" s="228" t="s">
        <v>508</v>
      </c>
      <c r="D4" s="228"/>
      <c r="E4" s="228"/>
      <c r="F4" s="3"/>
      <c r="H4" s="228"/>
      <c r="I4" s="230"/>
    </row>
    <row r="5" spans="1:9" ht="13.5" thickBot="1" x14ac:dyDescent="0.25">
      <c r="A5" s="154"/>
      <c r="B5" s="231"/>
      <c r="C5" s="228"/>
      <c r="D5" s="228"/>
      <c r="E5" s="2"/>
      <c r="F5" s="422" t="s">
        <v>396</v>
      </c>
      <c r="G5" s="398"/>
      <c r="H5" s="228"/>
      <c r="I5" s="5"/>
    </row>
    <row r="6" spans="1:9" ht="16.5" thickBot="1" x14ac:dyDescent="0.3">
      <c r="A6" s="269"/>
      <c r="B6" s="271"/>
      <c r="C6" s="958" t="s">
        <v>469</v>
      </c>
      <c r="D6" s="958" t="s">
        <v>470</v>
      </c>
      <c r="E6" s="960" t="s">
        <v>468</v>
      </c>
      <c r="F6" s="961"/>
      <c r="G6" s="423"/>
      <c r="H6" s="232"/>
      <c r="I6" s="233"/>
    </row>
    <row r="7" spans="1:9" ht="36.75" thickBot="1" x14ac:dyDescent="0.25">
      <c r="A7" s="270" t="s">
        <v>191</v>
      </c>
      <c r="B7" s="272" t="s">
        <v>327</v>
      </c>
      <c r="C7" s="959"/>
      <c r="D7" s="959"/>
      <c r="E7" s="376" t="s">
        <v>192</v>
      </c>
      <c r="F7" s="234" t="s">
        <v>193</v>
      </c>
      <c r="G7" s="20"/>
      <c r="H7" s="20"/>
      <c r="I7" s="20"/>
    </row>
    <row r="8" spans="1:9" ht="13.5" thickBot="1" x14ac:dyDescent="0.25">
      <c r="A8" s="144"/>
      <c r="B8" s="129"/>
      <c r="C8" s="235">
        <v>1</v>
      </c>
      <c r="D8" s="375">
        <v>2</v>
      </c>
      <c r="E8" s="235">
        <v>241</v>
      </c>
      <c r="F8" s="235">
        <v>243</v>
      </c>
      <c r="G8" s="14"/>
      <c r="H8" s="236"/>
    </row>
    <row r="9" spans="1:9" x14ac:dyDescent="0.2">
      <c r="A9" s="378" t="s">
        <v>194</v>
      </c>
      <c r="B9" s="381">
        <v>411</v>
      </c>
      <c r="C9" s="606">
        <v>0</v>
      </c>
      <c r="D9" s="657">
        <v>0</v>
      </c>
      <c r="E9" s="606">
        <v>0</v>
      </c>
      <c r="F9" s="659">
        <v>0</v>
      </c>
      <c r="G9" s="189"/>
      <c r="H9" s="189"/>
    </row>
    <row r="10" spans="1:9" x14ac:dyDescent="0.2">
      <c r="A10" s="379" t="s">
        <v>195</v>
      </c>
      <c r="B10" s="382">
        <v>412</v>
      </c>
      <c r="C10" s="607">
        <v>187455.54</v>
      </c>
      <c r="D10" s="653">
        <v>180733.97</v>
      </c>
      <c r="E10" s="607">
        <v>0</v>
      </c>
      <c r="F10" s="655">
        <v>286308.12</v>
      </c>
      <c r="G10" s="189"/>
      <c r="H10" s="189"/>
    </row>
    <row r="11" spans="1:9" x14ac:dyDescent="0.2">
      <c r="A11" s="379" t="s">
        <v>196</v>
      </c>
      <c r="B11" s="382">
        <v>413</v>
      </c>
      <c r="C11" s="607">
        <v>207463.76</v>
      </c>
      <c r="D11" s="653">
        <v>29960.080000000002</v>
      </c>
      <c r="E11" s="607">
        <v>2357131.71</v>
      </c>
      <c r="F11" s="655">
        <v>0</v>
      </c>
      <c r="G11" s="189"/>
      <c r="H11" s="189"/>
    </row>
    <row r="12" spans="1:9" x14ac:dyDescent="0.2">
      <c r="A12" s="379" t="s">
        <v>196</v>
      </c>
      <c r="B12" s="383">
        <v>414</v>
      </c>
      <c r="C12" s="608">
        <v>267108.96999999997</v>
      </c>
      <c r="D12" s="654">
        <v>2327171.63</v>
      </c>
      <c r="E12" s="661">
        <v>0</v>
      </c>
      <c r="F12" s="656">
        <v>0</v>
      </c>
      <c r="G12" s="189"/>
      <c r="H12" s="189"/>
    </row>
    <row r="13" spans="1:9" ht="13.5" thickBot="1" x14ac:dyDescent="0.25">
      <c r="A13" s="569" t="s">
        <v>400</v>
      </c>
      <c r="B13" s="384">
        <v>416</v>
      </c>
      <c r="C13" s="609">
        <v>186488.72</v>
      </c>
      <c r="D13" s="658">
        <v>306670.59999999998</v>
      </c>
      <c r="E13" s="609">
        <v>306670.59999999998</v>
      </c>
      <c r="F13" s="660">
        <v>0</v>
      </c>
      <c r="G13" s="189"/>
      <c r="H13" s="189"/>
    </row>
    <row r="14" spans="1:9" ht="24" customHeight="1" thickBot="1" x14ac:dyDescent="0.25">
      <c r="A14" s="377" t="s">
        <v>117</v>
      </c>
      <c r="B14" s="129"/>
      <c r="C14" s="611">
        <f>SUM(C9:C13)</f>
        <v>848516.99</v>
      </c>
      <c r="D14" s="611">
        <f>SUM(D9:D13)</f>
        <v>2844536.28</v>
      </c>
      <c r="E14" s="610">
        <f>SUM(E9:E13)</f>
        <v>2663802.31</v>
      </c>
      <c r="F14" s="610">
        <f>SUM(F9:F13)</f>
        <v>286308.12</v>
      </c>
      <c r="G14" s="237"/>
      <c r="H14" s="237"/>
    </row>
    <row r="16" spans="1:9" x14ac:dyDescent="0.2">
      <c r="A16" s="238" t="s">
        <v>197</v>
      </c>
      <c r="B16" s="22"/>
      <c r="C16" s="22"/>
      <c r="D16" s="22"/>
      <c r="E16" s="22"/>
      <c r="F16" s="11"/>
      <c r="G16" s="228"/>
      <c r="H16" s="239"/>
      <c r="I16" s="228"/>
    </row>
    <row r="17" spans="1:9" ht="15.75" x14ac:dyDescent="0.25">
      <c r="A17" s="240"/>
      <c r="B17" s="241"/>
      <c r="C17" s="240"/>
      <c r="D17" s="240"/>
      <c r="E17" s="11"/>
      <c r="F17" s="232"/>
      <c r="G17" s="242"/>
      <c r="H17" s="243"/>
      <c r="I17" s="228"/>
    </row>
    <row r="18" spans="1:9" ht="15.75" x14ac:dyDescent="0.25">
      <c r="A18" s="240"/>
      <c r="B18" s="241"/>
      <c r="C18" s="244"/>
      <c r="D18" s="244"/>
      <c r="E18" s="11"/>
      <c r="F18" s="232"/>
      <c r="G18" s="242"/>
      <c r="H18" s="243"/>
      <c r="I18" s="228"/>
    </row>
    <row r="19" spans="1:9" x14ac:dyDescent="0.2">
      <c r="A19" s="231" t="s">
        <v>509</v>
      </c>
      <c r="B19" s="11"/>
      <c r="C19" s="245" t="s">
        <v>198</v>
      </c>
      <c r="D19" s="246"/>
      <c r="E19" s="231" t="s">
        <v>51</v>
      </c>
      <c r="F19" s="231" t="s">
        <v>121</v>
      </c>
      <c r="I19" s="228"/>
    </row>
    <row r="20" spans="1:9" x14ac:dyDescent="0.2">
      <c r="A20" s="20" t="s">
        <v>510</v>
      </c>
      <c r="B20" s="20"/>
      <c r="C20" s="20"/>
      <c r="D20" s="746">
        <v>494623071</v>
      </c>
      <c r="E20" s="747">
        <v>44209</v>
      </c>
      <c r="F20" s="20" t="s">
        <v>500</v>
      </c>
      <c r="G20" s="20"/>
      <c r="H20" s="20"/>
      <c r="I20" s="228"/>
    </row>
    <row r="21" spans="1:9" x14ac:dyDescent="0.2">
      <c r="A21" s="16"/>
      <c r="B21" s="16"/>
      <c r="C21" s="14"/>
      <c r="D21" s="14"/>
      <c r="E21" s="14"/>
      <c r="F21" s="14"/>
      <c r="G21" s="14"/>
      <c r="H21" s="14"/>
      <c r="I21" s="228"/>
    </row>
    <row r="22" spans="1:9" x14ac:dyDescent="0.2">
      <c r="A22" s="16"/>
      <c r="B22" s="16"/>
      <c r="C22" s="189"/>
      <c r="D22" s="189"/>
      <c r="E22" s="11"/>
      <c r="F22" s="189"/>
      <c r="G22" s="189"/>
      <c r="H22" s="189"/>
      <c r="I22" s="228"/>
    </row>
    <row r="23" spans="1:9" x14ac:dyDescent="0.2">
      <c r="A23" s="16"/>
      <c r="B23" s="16"/>
      <c r="C23" s="189"/>
      <c r="D23" s="189"/>
      <c r="E23" s="11"/>
      <c r="F23" s="189"/>
      <c r="G23" s="189"/>
      <c r="H23" s="189"/>
      <c r="I23" s="228"/>
    </row>
    <row r="24" spans="1:9" x14ac:dyDescent="0.2">
      <c r="A24" s="16"/>
      <c r="B24" s="16"/>
      <c r="C24" s="189"/>
      <c r="D24" s="189"/>
      <c r="E24" s="11"/>
      <c r="F24" s="189"/>
      <c r="G24" s="189"/>
      <c r="H24" s="189"/>
      <c r="I24" s="228"/>
    </row>
    <row r="25" spans="1:9" x14ac:dyDescent="0.2">
      <c r="A25" s="16"/>
      <c r="B25" s="16"/>
      <c r="C25" s="189"/>
      <c r="D25" s="189"/>
      <c r="E25" s="11"/>
      <c r="F25" s="189"/>
      <c r="G25" s="189"/>
      <c r="H25" s="189"/>
      <c r="I25" s="228"/>
    </row>
    <row r="26" spans="1:9" x14ac:dyDescent="0.2">
      <c r="A26" s="16"/>
      <c r="B26" s="16"/>
      <c r="C26" s="189"/>
      <c r="D26" s="189"/>
      <c r="E26" s="189"/>
      <c r="F26" s="189"/>
      <c r="G26" s="189"/>
      <c r="H26" s="189"/>
      <c r="I26" s="228"/>
    </row>
    <row r="27" spans="1:9" x14ac:dyDescent="0.2">
      <c r="A27" s="11"/>
      <c r="B27" s="11"/>
      <c r="C27" s="11"/>
      <c r="D27" s="11"/>
      <c r="E27" s="11"/>
      <c r="F27" s="11"/>
      <c r="H27" s="228"/>
      <c r="I27" s="228"/>
    </row>
    <row r="28" spans="1:9" x14ac:dyDescent="0.2">
      <c r="A28" s="238"/>
      <c r="B28" s="22"/>
      <c r="C28" s="22"/>
      <c r="D28" s="22"/>
      <c r="E28" s="22"/>
      <c r="F28" s="11"/>
      <c r="G28" s="228"/>
      <c r="H28" s="228"/>
      <c r="I28" s="228"/>
    </row>
    <row r="29" spans="1:9" x14ac:dyDescent="0.2">
      <c r="A29" s="4"/>
      <c r="B29" s="22"/>
      <c r="C29" s="22"/>
      <c r="D29" s="22"/>
      <c r="E29" s="22"/>
      <c r="F29" s="11"/>
      <c r="G29" s="228"/>
      <c r="H29" s="228"/>
      <c r="I29" s="228"/>
    </row>
    <row r="30" spans="1:9" ht="15.75" x14ac:dyDescent="0.25">
      <c r="A30" s="2"/>
      <c r="B30" s="247"/>
      <c r="C30" s="2"/>
      <c r="D30" s="2"/>
      <c r="F30" s="228"/>
      <c r="G30" s="228"/>
      <c r="H30" s="228"/>
      <c r="I30" s="228"/>
    </row>
    <row r="31" spans="1:9" x14ac:dyDescent="0.2">
      <c r="A31" s="248"/>
      <c r="B31" s="248"/>
      <c r="C31" s="248"/>
      <c r="E31" s="248"/>
      <c r="F31" s="248"/>
      <c r="H31" s="248"/>
      <c r="I31" s="228"/>
    </row>
  </sheetData>
  <mergeCells count="5">
    <mergeCell ref="A2:G2"/>
    <mergeCell ref="C6:C7"/>
    <mergeCell ref="D6:D7"/>
    <mergeCell ref="A4:B4"/>
    <mergeCell ref="E6:F6"/>
  </mergeCells>
  <phoneticPr fontId="3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tab. 1 Výnosy </vt:lpstr>
      <vt:lpstr>List3</vt:lpstr>
      <vt:lpstr>tab. 2 Náklady</vt:lpstr>
      <vt:lpstr>tab. 3 HV a Fondy</vt:lpstr>
      <vt:lpstr>tab. 4 čerpání přísp. dle §</vt:lpstr>
      <vt:lpstr>tab. 5 Finan. vypoř. 2020</vt:lpstr>
      <vt:lpstr>tab 5 a zpřesnění přímých NIV</vt:lpstr>
      <vt:lpstr>tab. 6 Tvorba a čerpání fondů</vt:lpstr>
      <vt:lpstr>tab. 7 stav fin fondů</vt:lpstr>
      <vt:lpstr>tab. 8 FI 2020</vt:lpstr>
      <vt:lpstr>tab. 9 Použití FI 2020</vt:lpstr>
      <vt:lpstr>Účelprostř.</vt:lpstr>
      <vt:lpstr>ukazatel. - šk. jídelny</vt:lpstr>
      <vt:lpstr>ukaza. -školy</vt:lpstr>
      <vt:lpstr>ukaz. - šk. zařízení</vt:lpstr>
      <vt:lpstr>inv.fond-plán a skutečnost</vt:lpstr>
      <vt:lpstr>inv.fond-jmenovitě</vt:lpstr>
      <vt:lpstr>tab. 10 Zaměst a platy(mzdy)</vt:lpstr>
      <vt:lpstr>tab. 11 Pohledávky </vt:lpstr>
      <vt:lpstr>tab. 12 Invent.zpráva</vt:lpstr>
      <vt:lpstr>tab. 13 Souhrnná zpráva o kontr</vt:lpstr>
      <vt:lpstr>List1</vt:lpstr>
      <vt:lpstr>List2</vt:lpstr>
      <vt:lpstr>'tab. 5 Finan. vypoř. 2020'!Oblast_tisku</vt:lpstr>
    </vt:vector>
  </TitlesOfParts>
  <Company>Královéhradecký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SM851</dc:creator>
  <cp:lastModifiedBy>Petr Valtera</cp:lastModifiedBy>
  <cp:lastPrinted>2022-01-07T12:59:23Z</cp:lastPrinted>
  <dcterms:created xsi:type="dcterms:W3CDTF">2003-01-13T07:08:28Z</dcterms:created>
  <dcterms:modified xsi:type="dcterms:W3CDTF">2022-01-07T13:01:16Z</dcterms:modified>
</cp:coreProperties>
</file>